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2" windowHeight="7992"/>
  </bookViews>
  <sheets>
    <sheet name="Rock Creek Allocations" sheetId="6" r:id="rId1"/>
    <sheet name="EColiDailyLoad" sheetId="8" r:id="rId2"/>
  </sheets>
  <externalReferences>
    <externalReference r:id="rId3"/>
  </externalReferences>
  <definedNames>
    <definedName name="_xlnm._FilterDatabase" localSheetId="1" hidden="1">EColiDailyLoad!$W$1:$X$1097</definedName>
    <definedName name="_Ref326915557" localSheetId="0">'Rock Creek Allocations'!#REF!</definedName>
    <definedName name="_Ref326916693" localSheetId="0">'Rock Creek Allocations'!#REF!</definedName>
    <definedName name="_Toc321302350" localSheetId="0">'Rock Creek Allocations'!$A$42</definedName>
    <definedName name="leswec" localSheetId="1">#REF!</definedName>
    <definedName name="leswec">#REF!</definedName>
    <definedName name="lswfc" localSheetId="1">#REF!</definedName>
    <definedName name="lswfc">#REF!</definedName>
    <definedName name="swfc" localSheetId="1">#REF!</definedName>
    <definedName name="swfc">#REF!</definedName>
    <definedName name="ueswec" localSheetId="1">#REF!</definedName>
    <definedName name="ueswec">#REF!</definedName>
    <definedName name="uswfc" localSheetId="1">#REF!</definedName>
    <definedName name="uswfc">#REF!</definedName>
  </definedNames>
  <calcPr calcId="145621"/>
</workbook>
</file>

<file path=xl/calcChain.xml><?xml version="1.0" encoding="utf-8"?>
<calcChain xmlns="http://schemas.openxmlformats.org/spreadsheetml/2006/main">
  <c r="L25" i="6" l="1"/>
  <c r="L26" i="6"/>
  <c r="L27" i="6"/>
  <c r="L28" i="6"/>
  <c r="L29" i="6"/>
  <c r="L30" i="6"/>
  <c r="L24" i="6"/>
  <c r="J29" i="6"/>
  <c r="J30" i="6"/>
  <c r="J28" i="6"/>
  <c r="J25" i="6"/>
  <c r="J26" i="6"/>
  <c r="J27" i="6"/>
  <c r="J24" i="6"/>
  <c r="F30" i="6"/>
  <c r="E29" i="6"/>
  <c r="F28" i="6"/>
  <c r="F27" i="6"/>
  <c r="F25" i="6"/>
  <c r="C31" i="6"/>
  <c r="C28" i="6"/>
  <c r="C27" i="6"/>
  <c r="C25" i="6"/>
  <c r="E45" i="6" l="1"/>
  <c r="E44" i="6"/>
  <c r="E43" i="6"/>
  <c r="E42" i="6"/>
  <c r="E41" i="6"/>
  <c r="E40" i="6"/>
  <c r="E39" i="6"/>
  <c r="E38" i="6"/>
  <c r="D45" i="6"/>
  <c r="D44" i="6"/>
  <c r="D43" i="6"/>
  <c r="D42" i="6"/>
  <c r="D39" i="6"/>
  <c r="D38" i="6"/>
  <c r="L2" i="8"/>
  <c r="L10" i="8" s="1"/>
  <c r="E28" i="6"/>
  <c r="E27" i="6"/>
  <c r="E26" i="6"/>
  <c r="F26" i="6" s="1"/>
  <c r="B27" i="6"/>
  <c r="B28" i="6"/>
  <c r="B25" i="6"/>
  <c r="X1097" i="8"/>
  <c r="X1096" i="8"/>
  <c r="X1095" i="8"/>
  <c r="X1094" i="8"/>
  <c r="X1093" i="8"/>
  <c r="X1092" i="8"/>
  <c r="X1091" i="8"/>
  <c r="X1090" i="8"/>
  <c r="X1089" i="8"/>
  <c r="X1088" i="8"/>
  <c r="X1087" i="8"/>
  <c r="X1086" i="8"/>
  <c r="X1085" i="8"/>
  <c r="X1084" i="8"/>
  <c r="X1083" i="8"/>
  <c r="X1082" i="8"/>
  <c r="X1081" i="8"/>
  <c r="X1080" i="8"/>
  <c r="X1079" i="8"/>
  <c r="X1078" i="8"/>
  <c r="X1077" i="8"/>
  <c r="X1076" i="8"/>
  <c r="X1075" i="8"/>
  <c r="X1074" i="8"/>
  <c r="X1073" i="8"/>
  <c r="X1072" i="8"/>
  <c r="X1071" i="8"/>
  <c r="X1070" i="8"/>
  <c r="X1069" i="8"/>
  <c r="X1068" i="8"/>
  <c r="X1067" i="8"/>
  <c r="X1066" i="8"/>
  <c r="X1065" i="8"/>
  <c r="X1064" i="8"/>
  <c r="X1063" i="8"/>
  <c r="X1062" i="8"/>
  <c r="X1061" i="8"/>
  <c r="X1060" i="8"/>
  <c r="X1059" i="8"/>
  <c r="X1058" i="8"/>
  <c r="X1057" i="8"/>
  <c r="X1056" i="8"/>
  <c r="X1055" i="8"/>
  <c r="X1054" i="8"/>
  <c r="X1053" i="8"/>
  <c r="X1052" i="8"/>
  <c r="X1051" i="8"/>
  <c r="X1050" i="8"/>
  <c r="X1049" i="8"/>
  <c r="X1048" i="8"/>
  <c r="X1047" i="8"/>
  <c r="X1046" i="8"/>
  <c r="X1045" i="8"/>
  <c r="X1044" i="8"/>
  <c r="X1043" i="8"/>
  <c r="X1042" i="8"/>
  <c r="X1041" i="8"/>
  <c r="X1040" i="8"/>
  <c r="X1039" i="8"/>
  <c r="X1038" i="8"/>
  <c r="X1037" i="8"/>
  <c r="X1036" i="8"/>
  <c r="X1035" i="8"/>
  <c r="X1034" i="8"/>
  <c r="X1033" i="8"/>
  <c r="X1032" i="8"/>
  <c r="X1031" i="8"/>
  <c r="X1030" i="8"/>
  <c r="X1029" i="8"/>
  <c r="X1028" i="8"/>
  <c r="X1027" i="8"/>
  <c r="X1026" i="8"/>
  <c r="X1025" i="8"/>
  <c r="X1024" i="8"/>
  <c r="X1023" i="8"/>
  <c r="X1022" i="8"/>
  <c r="X1021" i="8"/>
  <c r="X1020" i="8"/>
  <c r="X1019" i="8"/>
  <c r="X1018" i="8"/>
  <c r="X1017" i="8"/>
  <c r="X1016" i="8"/>
  <c r="X1015" i="8"/>
  <c r="X1014" i="8"/>
  <c r="X1013" i="8"/>
  <c r="X1012" i="8"/>
  <c r="X1011" i="8"/>
  <c r="X1010" i="8"/>
  <c r="X1009" i="8"/>
  <c r="X1008" i="8"/>
  <c r="X1007" i="8"/>
  <c r="X1006" i="8"/>
  <c r="X1005" i="8"/>
  <c r="X1004" i="8"/>
  <c r="X1003" i="8"/>
  <c r="X1002" i="8"/>
  <c r="X1001" i="8"/>
  <c r="X1000" i="8"/>
  <c r="X999" i="8"/>
  <c r="X998" i="8"/>
  <c r="X997" i="8"/>
  <c r="X996" i="8"/>
  <c r="X995" i="8"/>
  <c r="X994" i="8"/>
  <c r="X993" i="8"/>
  <c r="X992" i="8"/>
  <c r="X991" i="8"/>
  <c r="X990" i="8"/>
  <c r="X989" i="8"/>
  <c r="X988" i="8"/>
  <c r="X987" i="8"/>
  <c r="X986" i="8"/>
  <c r="X985" i="8"/>
  <c r="X984" i="8"/>
  <c r="X983" i="8"/>
  <c r="X982" i="8"/>
  <c r="X981" i="8"/>
  <c r="X980" i="8"/>
  <c r="X979" i="8"/>
  <c r="X978" i="8"/>
  <c r="X977" i="8"/>
  <c r="X976" i="8"/>
  <c r="X975" i="8"/>
  <c r="X974" i="8"/>
  <c r="X973" i="8"/>
  <c r="X972" i="8"/>
  <c r="X971" i="8"/>
  <c r="X970" i="8"/>
  <c r="X969" i="8"/>
  <c r="X968" i="8"/>
  <c r="X967" i="8"/>
  <c r="X966" i="8"/>
  <c r="X965" i="8"/>
  <c r="X964" i="8"/>
  <c r="X963" i="8"/>
  <c r="X962" i="8"/>
  <c r="X961" i="8"/>
  <c r="X960" i="8"/>
  <c r="X959" i="8"/>
  <c r="X958" i="8"/>
  <c r="X957" i="8"/>
  <c r="X956" i="8"/>
  <c r="X955" i="8"/>
  <c r="X954" i="8"/>
  <c r="X953" i="8"/>
  <c r="X952" i="8"/>
  <c r="X951" i="8"/>
  <c r="X950" i="8"/>
  <c r="X949" i="8"/>
  <c r="X948" i="8"/>
  <c r="X947" i="8"/>
  <c r="X946" i="8"/>
  <c r="X945" i="8"/>
  <c r="X944" i="8"/>
  <c r="X943" i="8"/>
  <c r="X942" i="8"/>
  <c r="X941" i="8"/>
  <c r="X940" i="8"/>
  <c r="X939" i="8"/>
  <c r="X938" i="8"/>
  <c r="X937" i="8"/>
  <c r="X936" i="8"/>
  <c r="X935" i="8"/>
  <c r="X934" i="8"/>
  <c r="X933" i="8"/>
  <c r="X932" i="8"/>
  <c r="X931" i="8"/>
  <c r="X930" i="8"/>
  <c r="X929" i="8"/>
  <c r="X928" i="8"/>
  <c r="X927" i="8"/>
  <c r="X926" i="8"/>
  <c r="X925" i="8"/>
  <c r="X924" i="8"/>
  <c r="X923" i="8"/>
  <c r="X922" i="8"/>
  <c r="X921" i="8"/>
  <c r="X920" i="8"/>
  <c r="X919" i="8"/>
  <c r="X918" i="8"/>
  <c r="X917" i="8"/>
  <c r="X916" i="8"/>
  <c r="X915" i="8"/>
  <c r="X914" i="8"/>
  <c r="X913" i="8"/>
  <c r="X912" i="8"/>
  <c r="X911" i="8"/>
  <c r="X910" i="8"/>
  <c r="X909" i="8"/>
  <c r="X908" i="8"/>
  <c r="X907" i="8"/>
  <c r="X906" i="8"/>
  <c r="X905" i="8"/>
  <c r="X904" i="8"/>
  <c r="X903" i="8"/>
  <c r="X902" i="8"/>
  <c r="X901" i="8"/>
  <c r="X900" i="8"/>
  <c r="X899" i="8"/>
  <c r="X898" i="8"/>
  <c r="X897" i="8"/>
  <c r="X896" i="8"/>
  <c r="X895" i="8"/>
  <c r="X894" i="8"/>
  <c r="X893" i="8"/>
  <c r="X892" i="8"/>
  <c r="X891" i="8"/>
  <c r="X890" i="8"/>
  <c r="X889" i="8"/>
  <c r="X888" i="8"/>
  <c r="X887" i="8"/>
  <c r="X886" i="8"/>
  <c r="X885" i="8"/>
  <c r="X884" i="8"/>
  <c r="X883" i="8"/>
  <c r="X882" i="8"/>
  <c r="X881" i="8"/>
  <c r="X880" i="8"/>
  <c r="X879" i="8"/>
  <c r="X878" i="8"/>
  <c r="X877" i="8"/>
  <c r="X876" i="8"/>
  <c r="X875" i="8"/>
  <c r="X874" i="8"/>
  <c r="X873" i="8"/>
  <c r="X872" i="8"/>
  <c r="X871" i="8"/>
  <c r="X870" i="8"/>
  <c r="X869" i="8"/>
  <c r="X868" i="8"/>
  <c r="X867" i="8"/>
  <c r="X866" i="8"/>
  <c r="X865" i="8"/>
  <c r="X864" i="8"/>
  <c r="X863" i="8"/>
  <c r="X862" i="8"/>
  <c r="X861" i="8"/>
  <c r="X860" i="8"/>
  <c r="X859" i="8"/>
  <c r="X858" i="8"/>
  <c r="X857" i="8"/>
  <c r="X856" i="8"/>
  <c r="X855" i="8"/>
  <c r="X854" i="8"/>
  <c r="X853" i="8"/>
  <c r="X852" i="8"/>
  <c r="X851" i="8"/>
  <c r="X850" i="8"/>
  <c r="X849" i="8"/>
  <c r="X848" i="8"/>
  <c r="X847" i="8"/>
  <c r="X846" i="8"/>
  <c r="X845" i="8"/>
  <c r="X844" i="8"/>
  <c r="X843" i="8"/>
  <c r="X842" i="8"/>
  <c r="X841" i="8"/>
  <c r="X840" i="8"/>
  <c r="X839" i="8"/>
  <c r="X838" i="8"/>
  <c r="X837" i="8"/>
  <c r="X836" i="8"/>
  <c r="X835" i="8"/>
  <c r="X834" i="8"/>
  <c r="X833" i="8"/>
  <c r="X832" i="8"/>
  <c r="X831" i="8"/>
  <c r="X830" i="8"/>
  <c r="X829" i="8"/>
  <c r="X828" i="8"/>
  <c r="X827" i="8"/>
  <c r="X826" i="8"/>
  <c r="X825" i="8"/>
  <c r="X824" i="8"/>
  <c r="X823" i="8"/>
  <c r="X822" i="8"/>
  <c r="X821" i="8"/>
  <c r="X820" i="8"/>
  <c r="X819" i="8"/>
  <c r="X818" i="8"/>
  <c r="X817" i="8"/>
  <c r="X816" i="8"/>
  <c r="X815" i="8"/>
  <c r="X814" i="8"/>
  <c r="X813" i="8"/>
  <c r="X812" i="8"/>
  <c r="X811" i="8"/>
  <c r="X810" i="8"/>
  <c r="X809" i="8"/>
  <c r="X808" i="8"/>
  <c r="X807" i="8"/>
  <c r="X806" i="8"/>
  <c r="X805" i="8"/>
  <c r="X804" i="8"/>
  <c r="X803" i="8"/>
  <c r="X802" i="8"/>
  <c r="X801" i="8"/>
  <c r="X800" i="8"/>
  <c r="X799" i="8"/>
  <c r="X798" i="8"/>
  <c r="X797" i="8"/>
  <c r="X796" i="8"/>
  <c r="X795" i="8"/>
  <c r="X794" i="8"/>
  <c r="X793" i="8"/>
  <c r="X792" i="8"/>
  <c r="X791" i="8"/>
  <c r="X790" i="8"/>
  <c r="X789" i="8"/>
  <c r="X788" i="8"/>
  <c r="X787" i="8"/>
  <c r="X786" i="8"/>
  <c r="X785" i="8"/>
  <c r="X784" i="8"/>
  <c r="X783" i="8"/>
  <c r="X782" i="8"/>
  <c r="X781" i="8"/>
  <c r="X780" i="8"/>
  <c r="X779" i="8"/>
  <c r="X778" i="8"/>
  <c r="X777" i="8"/>
  <c r="X776" i="8"/>
  <c r="X775" i="8"/>
  <c r="X774" i="8"/>
  <c r="X773" i="8"/>
  <c r="X772" i="8"/>
  <c r="X771" i="8"/>
  <c r="X770" i="8"/>
  <c r="X769" i="8"/>
  <c r="X768" i="8"/>
  <c r="X767" i="8"/>
  <c r="X766" i="8"/>
  <c r="X765" i="8"/>
  <c r="X764" i="8"/>
  <c r="X763" i="8"/>
  <c r="X762" i="8"/>
  <c r="X761" i="8"/>
  <c r="X760" i="8"/>
  <c r="X759" i="8"/>
  <c r="X758" i="8"/>
  <c r="X757" i="8"/>
  <c r="X756" i="8"/>
  <c r="X755" i="8"/>
  <c r="X754" i="8"/>
  <c r="X753" i="8"/>
  <c r="X752" i="8"/>
  <c r="X751" i="8"/>
  <c r="X750" i="8"/>
  <c r="X749" i="8"/>
  <c r="X748" i="8"/>
  <c r="X747" i="8"/>
  <c r="X746" i="8"/>
  <c r="X745" i="8"/>
  <c r="X744" i="8"/>
  <c r="X743" i="8"/>
  <c r="X742" i="8"/>
  <c r="X741" i="8"/>
  <c r="X740" i="8"/>
  <c r="X739" i="8"/>
  <c r="X738" i="8"/>
  <c r="X737" i="8"/>
  <c r="X736" i="8"/>
  <c r="X735" i="8"/>
  <c r="X734" i="8"/>
  <c r="X733" i="8"/>
  <c r="X732" i="8"/>
  <c r="X731" i="8"/>
  <c r="X730" i="8"/>
  <c r="X729" i="8"/>
  <c r="X728" i="8"/>
  <c r="X727" i="8"/>
  <c r="X726" i="8"/>
  <c r="X725" i="8"/>
  <c r="X724" i="8"/>
  <c r="X723" i="8"/>
  <c r="X722" i="8"/>
  <c r="X721" i="8"/>
  <c r="X720" i="8"/>
  <c r="X719" i="8"/>
  <c r="X718" i="8"/>
  <c r="X717" i="8"/>
  <c r="X716" i="8"/>
  <c r="X715" i="8"/>
  <c r="X714" i="8"/>
  <c r="X713" i="8"/>
  <c r="X712" i="8"/>
  <c r="X711" i="8"/>
  <c r="X710" i="8"/>
  <c r="X709" i="8"/>
  <c r="X708" i="8"/>
  <c r="X707" i="8"/>
  <c r="X706" i="8"/>
  <c r="X705" i="8"/>
  <c r="X704" i="8"/>
  <c r="X703" i="8"/>
  <c r="X702" i="8"/>
  <c r="X701" i="8"/>
  <c r="X700" i="8"/>
  <c r="X699" i="8"/>
  <c r="X698" i="8"/>
  <c r="X697" i="8"/>
  <c r="X696" i="8"/>
  <c r="X695" i="8"/>
  <c r="X694" i="8"/>
  <c r="X693" i="8"/>
  <c r="X692" i="8"/>
  <c r="X691" i="8"/>
  <c r="X690" i="8"/>
  <c r="X689" i="8"/>
  <c r="X688" i="8"/>
  <c r="X687" i="8"/>
  <c r="X686" i="8"/>
  <c r="X685" i="8"/>
  <c r="X684" i="8"/>
  <c r="X683" i="8"/>
  <c r="X682" i="8"/>
  <c r="X681" i="8"/>
  <c r="X680" i="8"/>
  <c r="X679" i="8"/>
  <c r="X678" i="8"/>
  <c r="X677" i="8"/>
  <c r="X676" i="8"/>
  <c r="X675" i="8"/>
  <c r="X674" i="8"/>
  <c r="X673" i="8"/>
  <c r="X672" i="8"/>
  <c r="X671" i="8"/>
  <c r="X670" i="8"/>
  <c r="X669" i="8"/>
  <c r="X668" i="8"/>
  <c r="X667" i="8"/>
  <c r="X666" i="8"/>
  <c r="X665" i="8"/>
  <c r="X664" i="8"/>
  <c r="X663" i="8"/>
  <c r="X662" i="8"/>
  <c r="X661" i="8"/>
  <c r="X660" i="8"/>
  <c r="X659" i="8"/>
  <c r="X658" i="8"/>
  <c r="X657" i="8"/>
  <c r="X656" i="8"/>
  <c r="X655" i="8"/>
  <c r="X654" i="8"/>
  <c r="X653" i="8"/>
  <c r="X652" i="8"/>
  <c r="X651" i="8"/>
  <c r="X650" i="8"/>
  <c r="X649" i="8"/>
  <c r="X648" i="8"/>
  <c r="X647" i="8"/>
  <c r="X646" i="8"/>
  <c r="X645" i="8"/>
  <c r="X644" i="8"/>
  <c r="X643" i="8"/>
  <c r="X642" i="8"/>
  <c r="X641" i="8"/>
  <c r="X640" i="8"/>
  <c r="X639" i="8"/>
  <c r="X638" i="8"/>
  <c r="X637" i="8"/>
  <c r="X636" i="8"/>
  <c r="X635" i="8"/>
  <c r="X634" i="8"/>
  <c r="X633" i="8"/>
  <c r="X632" i="8"/>
  <c r="X631" i="8"/>
  <c r="X630" i="8"/>
  <c r="X629" i="8"/>
  <c r="X628" i="8"/>
  <c r="X627" i="8"/>
  <c r="X626" i="8"/>
  <c r="X625" i="8"/>
  <c r="X624" i="8"/>
  <c r="X623" i="8"/>
  <c r="X622" i="8"/>
  <c r="X621" i="8"/>
  <c r="X620" i="8"/>
  <c r="X619" i="8"/>
  <c r="X618" i="8"/>
  <c r="X617" i="8"/>
  <c r="X616" i="8"/>
  <c r="X615" i="8"/>
  <c r="X614" i="8"/>
  <c r="X613" i="8"/>
  <c r="X612" i="8"/>
  <c r="X611" i="8"/>
  <c r="X610" i="8"/>
  <c r="X609" i="8"/>
  <c r="X608" i="8"/>
  <c r="X607" i="8"/>
  <c r="X606" i="8"/>
  <c r="X605" i="8"/>
  <c r="X604" i="8"/>
  <c r="X603" i="8"/>
  <c r="X602" i="8"/>
  <c r="X601" i="8"/>
  <c r="X600" i="8"/>
  <c r="X599" i="8"/>
  <c r="X598" i="8"/>
  <c r="X597" i="8"/>
  <c r="X596" i="8"/>
  <c r="X595" i="8"/>
  <c r="X594" i="8"/>
  <c r="X593" i="8"/>
  <c r="X592" i="8"/>
  <c r="X591" i="8"/>
  <c r="X590" i="8"/>
  <c r="X589" i="8"/>
  <c r="X588" i="8"/>
  <c r="X587" i="8"/>
  <c r="X586" i="8"/>
  <c r="X585" i="8"/>
  <c r="X584" i="8"/>
  <c r="X583" i="8"/>
  <c r="X582" i="8"/>
  <c r="X581" i="8"/>
  <c r="X580" i="8"/>
  <c r="X579" i="8"/>
  <c r="X578" i="8"/>
  <c r="X577" i="8"/>
  <c r="X576" i="8"/>
  <c r="X575" i="8"/>
  <c r="X574" i="8"/>
  <c r="X573" i="8"/>
  <c r="X572" i="8"/>
  <c r="X571" i="8"/>
  <c r="X570" i="8"/>
  <c r="X569" i="8"/>
  <c r="X568" i="8"/>
  <c r="X567" i="8"/>
  <c r="X566" i="8"/>
  <c r="X565" i="8"/>
  <c r="X564" i="8"/>
  <c r="X563" i="8"/>
  <c r="X562" i="8"/>
  <c r="X561" i="8"/>
  <c r="X560" i="8"/>
  <c r="X559" i="8"/>
  <c r="X558" i="8"/>
  <c r="X557" i="8"/>
  <c r="X556" i="8"/>
  <c r="X555" i="8"/>
  <c r="X554" i="8"/>
  <c r="X553" i="8"/>
  <c r="X552" i="8"/>
  <c r="X551" i="8"/>
  <c r="X550" i="8"/>
  <c r="X549" i="8"/>
  <c r="X548" i="8"/>
  <c r="X547" i="8"/>
  <c r="X546" i="8"/>
  <c r="X545" i="8"/>
  <c r="X544" i="8"/>
  <c r="X543" i="8"/>
  <c r="X542" i="8"/>
  <c r="X541" i="8"/>
  <c r="X540" i="8"/>
  <c r="X539" i="8"/>
  <c r="X538" i="8"/>
  <c r="X537" i="8"/>
  <c r="X536" i="8"/>
  <c r="X535" i="8"/>
  <c r="X534" i="8"/>
  <c r="X533" i="8"/>
  <c r="X532" i="8"/>
  <c r="X531" i="8"/>
  <c r="X530" i="8"/>
  <c r="X529" i="8"/>
  <c r="X528" i="8"/>
  <c r="X527" i="8"/>
  <c r="X526" i="8"/>
  <c r="X525" i="8"/>
  <c r="X524" i="8"/>
  <c r="X523" i="8"/>
  <c r="X522" i="8"/>
  <c r="X521" i="8"/>
  <c r="X520" i="8"/>
  <c r="X519" i="8"/>
  <c r="X518" i="8"/>
  <c r="X517" i="8"/>
  <c r="X516" i="8"/>
  <c r="X515" i="8"/>
  <c r="X514" i="8"/>
  <c r="X513" i="8"/>
  <c r="X512" i="8"/>
  <c r="X511" i="8"/>
  <c r="X510" i="8"/>
  <c r="X509" i="8"/>
  <c r="X508" i="8"/>
  <c r="X507" i="8"/>
  <c r="X506" i="8"/>
  <c r="X505" i="8"/>
  <c r="X504" i="8"/>
  <c r="X503" i="8"/>
  <c r="X502" i="8"/>
  <c r="X501" i="8"/>
  <c r="X500" i="8"/>
  <c r="X499" i="8"/>
  <c r="X498" i="8"/>
  <c r="X497" i="8"/>
  <c r="X496" i="8"/>
  <c r="X495" i="8"/>
  <c r="X494" i="8"/>
  <c r="X493" i="8"/>
  <c r="X492" i="8"/>
  <c r="X491" i="8"/>
  <c r="X490" i="8"/>
  <c r="X489" i="8"/>
  <c r="X488" i="8"/>
  <c r="X487" i="8"/>
  <c r="X486" i="8"/>
  <c r="X485" i="8"/>
  <c r="X484" i="8"/>
  <c r="X483" i="8"/>
  <c r="X482" i="8"/>
  <c r="X481" i="8"/>
  <c r="X480" i="8"/>
  <c r="X479" i="8"/>
  <c r="X478" i="8"/>
  <c r="X477" i="8"/>
  <c r="X476" i="8"/>
  <c r="X475" i="8"/>
  <c r="X474" i="8"/>
  <c r="X473" i="8"/>
  <c r="X472" i="8"/>
  <c r="X471" i="8"/>
  <c r="X470" i="8"/>
  <c r="X469" i="8"/>
  <c r="X468" i="8"/>
  <c r="X467" i="8"/>
  <c r="X466" i="8"/>
  <c r="X465" i="8"/>
  <c r="X464" i="8"/>
  <c r="X463" i="8"/>
  <c r="X462" i="8"/>
  <c r="X461" i="8"/>
  <c r="X460" i="8"/>
  <c r="X459" i="8"/>
  <c r="X458" i="8"/>
  <c r="X457" i="8"/>
  <c r="X456" i="8"/>
  <c r="X455" i="8"/>
  <c r="X454" i="8"/>
  <c r="X453" i="8"/>
  <c r="X452" i="8"/>
  <c r="X451" i="8"/>
  <c r="X450" i="8"/>
  <c r="X449" i="8"/>
  <c r="X448" i="8"/>
  <c r="X447" i="8"/>
  <c r="X446" i="8"/>
  <c r="X445" i="8"/>
  <c r="X444" i="8"/>
  <c r="X443" i="8"/>
  <c r="X442" i="8"/>
  <c r="X441" i="8"/>
  <c r="X440" i="8"/>
  <c r="X439" i="8"/>
  <c r="X438" i="8"/>
  <c r="X437" i="8"/>
  <c r="X436" i="8"/>
  <c r="X435" i="8"/>
  <c r="X434" i="8"/>
  <c r="X433" i="8"/>
  <c r="X432" i="8"/>
  <c r="X431" i="8"/>
  <c r="X430" i="8"/>
  <c r="X429" i="8"/>
  <c r="X428" i="8"/>
  <c r="X427" i="8"/>
  <c r="X426" i="8"/>
  <c r="X425" i="8"/>
  <c r="X424" i="8"/>
  <c r="X423" i="8"/>
  <c r="X422" i="8"/>
  <c r="X421" i="8"/>
  <c r="X420" i="8"/>
  <c r="X419" i="8"/>
  <c r="X418" i="8"/>
  <c r="X417" i="8"/>
  <c r="X416" i="8"/>
  <c r="X415" i="8"/>
  <c r="X414" i="8"/>
  <c r="X413" i="8"/>
  <c r="X412" i="8"/>
  <c r="X411" i="8"/>
  <c r="X410" i="8"/>
  <c r="X409" i="8"/>
  <c r="X408" i="8"/>
  <c r="X407" i="8"/>
  <c r="X406" i="8"/>
  <c r="X405" i="8"/>
  <c r="X404" i="8"/>
  <c r="X403" i="8"/>
  <c r="X402" i="8"/>
  <c r="X401" i="8"/>
  <c r="X400" i="8"/>
  <c r="X399" i="8"/>
  <c r="X398" i="8"/>
  <c r="X397" i="8"/>
  <c r="X396" i="8"/>
  <c r="X395" i="8"/>
  <c r="X394" i="8"/>
  <c r="X393" i="8"/>
  <c r="X392" i="8"/>
  <c r="X391" i="8"/>
  <c r="X390" i="8"/>
  <c r="X389" i="8"/>
  <c r="X388" i="8"/>
  <c r="X387" i="8"/>
  <c r="X386" i="8"/>
  <c r="X385" i="8"/>
  <c r="X384" i="8"/>
  <c r="X383" i="8"/>
  <c r="X382" i="8"/>
  <c r="X381" i="8"/>
  <c r="X380" i="8"/>
  <c r="X379" i="8"/>
  <c r="X378" i="8"/>
  <c r="X377" i="8"/>
  <c r="X376" i="8"/>
  <c r="X375" i="8"/>
  <c r="X374" i="8"/>
  <c r="X373" i="8"/>
  <c r="X372" i="8"/>
  <c r="X371" i="8"/>
  <c r="X370" i="8"/>
  <c r="X369" i="8"/>
  <c r="X368" i="8"/>
  <c r="X367" i="8"/>
  <c r="X366" i="8"/>
  <c r="X365" i="8"/>
  <c r="X364" i="8"/>
  <c r="X363" i="8"/>
  <c r="X362" i="8"/>
  <c r="X361" i="8"/>
  <c r="X360" i="8"/>
  <c r="X359" i="8"/>
  <c r="X358" i="8"/>
  <c r="X357" i="8"/>
  <c r="X356" i="8"/>
  <c r="X355" i="8"/>
  <c r="X354" i="8"/>
  <c r="X353" i="8"/>
  <c r="X352" i="8"/>
  <c r="X351" i="8"/>
  <c r="X350" i="8"/>
  <c r="X349" i="8"/>
  <c r="X348" i="8"/>
  <c r="X347" i="8"/>
  <c r="X346" i="8"/>
  <c r="X345" i="8"/>
  <c r="X344" i="8"/>
  <c r="X343" i="8"/>
  <c r="X342" i="8"/>
  <c r="X341" i="8"/>
  <c r="X340" i="8"/>
  <c r="X339" i="8"/>
  <c r="X338" i="8"/>
  <c r="X337" i="8"/>
  <c r="X336" i="8"/>
  <c r="X335" i="8"/>
  <c r="X334" i="8"/>
  <c r="X333" i="8"/>
  <c r="X332" i="8"/>
  <c r="X331" i="8"/>
  <c r="X330" i="8"/>
  <c r="X329" i="8"/>
  <c r="X328" i="8"/>
  <c r="X327" i="8"/>
  <c r="X326" i="8"/>
  <c r="X325" i="8"/>
  <c r="X324" i="8"/>
  <c r="X323" i="8"/>
  <c r="X322" i="8"/>
  <c r="X321" i="8"/>
  <c r="X320" i="8"/>
  <c r="X319" i="8"/>
  <c r="X318" i="8"/>
  <c r="X317" i="8"/>
  <c r="X316" i="8"/>
  <c r="X315" i="8"/>
  <c r="X314" i="8"/>
  <c r="X313" i="8"/>
  <c r="X312" i="8"/>
  <c r="X311" i="8"/>
  <c r="X310" i="8"/>
  <c r="X309" i="8"/>
  <c r="X308" i="8"/>
  <c r="X307" i="8"/>
  <c r="X306" i="8"/>
  <c r="X305" i="8"/>
  <c r="X304" i="8"/>
  <c r="X303" i="8"/>
  <c r="X302" i="8"/>
  <c r="X301" i="8"/>
  <c r="X300" i="8"/>
  <c r="X299" i="8"/>
  <c r="X298" i="8"/>
  <c r="X297" i="8"/>
  <c r="X296" i="8"/>
  <c r="X295" i="8"/>
  <c r="X294" i="8"/>
  <c r="X293" i="8"/>
  <c r="X292" i="8"/>
  <c r="X291" i="8"/>
  <c r="X290" i="8"/>
  <c r="X289" i="8"/>
  <c r="X288" i="8"/>
  <c r="X287" i="8"/>
  <c r="X286" i="8"/>
  <c r="X285" i="8"/>
  <c r="X284" i="8"/>
  <c r="X283" i="8"/>
  <c r="X282" i="8"/>
  <c r="X281" i="8"/>
  <c r="X280" i="8"/>
  <c r="X279" i="8"/>
  <c r="X278" i="8"/>
  <c r="X277" i="8"/>
  <c r="X276" i="8"/>
  <c r="X275" i="8"/>
  <c r="X274" i="8"/>
  <c r="X273" i="8"/>
  <c r="X272" i="8"/>
  <c r="X271" i="8"/>
  <c r="X270" i="8"/>
  <c r="X269" i="8"/>
  <c r="X268" i="8"/>
  <c r="X267" i="8"/>
  <c r="X266" i="8"/>
  <c r="X265" i="8"/>
  <c r="X264" i="8"/>
  <c r="X263" i="8"/>
  <c r="X262" i="8"/>
  <c r="X261" i="8"/>
  <c r="X260" i="8"/>
  <c r="X259" i="8"/>
  <c r="X258" i="8"/>
  <c r="X257" i="8"/>
  <c r="X256" i="8"/>
  <c r="X255" i="8"/>
  <c r="X254" i="8"/>
  <c r="X253" i="8"/>
  <c r="X252" i="8"/>
  <c r="X251" i="8"/>
  <c r="X250" i="8"/>
  <c r="X249" i="8"/>
  <c r="X248" i="8"/>
  <c r="X247" i="8"/>
  <c r="X246" i="8"/>
  <c r="X245" i="8"/>
  <c r="X244" i="8"/>
  <c r="X243" i="8"/>
  <c r="X242" i="8"/>
  <c r="X241" i="8"/>
  <c r="X240" i="8"/>
  <c r="X239" i="8"/>
  <c r="X238" i="8"/>
  <c r="X237" i="8"/>
  <c r="X236" i="8"/>
  <c r="X235" i="8"/>
  <c r="X234" i="8"/>
  <c r="X233" i="8"/>
  <c r="X232" i="8"/>
  <c r="X231" i="8"/>
  <c r="X230" i="8"/>
  <c r="X229" i="8"/>
  <c r="X228" i="8"/>
  <c r="X227" i="8"/>
  <c r="X226" i="8"/>
  <c r="X225" i="8"/>
  <c r="X224" i="8"/>
  <c r="X223" i="8"/>
  <c r="X222" i="8"/>
  <c r="X221" i="8"/>
  <c r="X220" i="8"/>
  <c r="X219" i="8"/>
  <c r="X218" i="8"/>
  <c r="X217" i="8"/>
  <c r="X216" i="8"/>
  <c r="X215" i="8"/>
  <c r="X214" i="8"/>
  <c r="X213" i="8"/>
  <c r="X212" i="8"/>
  <c r="X211" i="8"/>
  <c r="X210" i="8"/>
  <c r="X209" i="8"/>
  <c r="X208" i="8"/>
  <c r="X207" i="8"/>
  <c r="X206" i="8"/>
  <c r="X205" i="8"/>
  <c r="X204" i="8"/>
  <c r="X203" i="8"/>
  <c r="X202" i="8"/>
  <c r="X201" i="8"/>
  <c r="X200" i="8"/>
  <c r="X199" i="8"/>
  <c r="X198" i="8"/>
  <c r="X197" i="8"/>
  <c r="X196" i="8"/>
  <c r="X195" i="8"/>
  <c r="X194" i="8"/>
  <c r="X193" i="8"/>
  <c r="X192" i="8"/>
  <c r="X191" i="8"/>
  <c r="X190" i="8"/>
  <c r="X189" i="8"/>
  <c r="X188" i="8"/>
  <c r="X187" i="8"/>
  <c r="X186" i="8"/>
  <c r="X185" i="8"/>
  <c r="X184" i="8"/>
  <c r="X183" i="8"/>
  <c r="X182" i="8"/>
  <c r="X181" i="8"/>
  <c r="X180" i="8"/>
  <c r="X179" i="8"/>
  <c r="X178" i="8"/>
  <c r="X177" i="8"/>
  <c r="X176" i="8"/>
  <c r="X175" i="8"/>
  <c r="X174" i="8"/>
  <c r="X173" i="8"/>
  <c r="X172" i="8"/>
  <c r="X171" i="8"/>
  <c r="X170" i="8"/>
  <c r="X169" i="8"/>
  <c r="X168" i="8"/>
  <c r="X167" i="8"/>
  <c r="X166" i="8"/>
  <c r="X165" i="8"/>
  <c r="X164" i="8"/>
  <c r="X163" i="8"/>
  <c r="X162" i="8"/>
  <c r="X161" i="8"/>
  <c r="X160" i="8"/>
  <c r="X159" i="8"/>
  <c r="X158" i="8"/>
  <c r="X157" i="8"/>
  <c r="X156" i="8"/>
  <c r="X155" i="8"/>
  <c r="X154" i="8"/>
  <c r="X153" i="8"/>
  <c r="X152" i="8"/>
  <c r="X151" i="8"/>
  <c r="X150" i="8"/>
  <c r="X149" i="8"/>
  <c r="X148" i="8"/>
  <c r="X147" i="8"/>
  <c r="X146" i="8"/>
  <c r="X145" i="8"/>
  <c r="X144" i="8"/>
  <c r="X143" i="8"/>
  <c r="X142" i="8"/>
  <c r="X141" i="8"/>
  <c r="X140" i="8"/>
  <c r="X139" i="8"/>
  <c r="X138" i="8"/>
  <c r="X137" i="8"/>
  <c r="X136" i="8"/>
  <c r="X135" i="8"/>
  <c r="X134" i="8"/>
  <c r="X133" i="8"/>
  <c r="X132" i="8"/>
  <c r="X131" i="8"/>
  <c r="X130" i="8"/>
  <c r="X129" i="8"/>
  <c r="X128" i="8"/>
  <c r="X127" i="8"/>
  <c r="X126" i="8"/>
  <c r="X125" i="8"/>
  <c r="X124" i="8"/>
  <c r="X123" i="8"/>
  <c r="X122" i="8"/>
  <c r="X121" i="8"/>
  <c r="X120" i="8"/>
  <c r="X119" i="8"/>
  <c r="X118" i="8"/>
  <c r="X117" i="8"/>
  <c r="X116" i="8"/>
  <c r="X115" i="8"/>
  <c r="X114" i="8"/>
  <c r="X113" i="8"/>
  <c r="X112" i="8"/>
  <c r="X111" i="8"/>
  <c r="X110" i="8"/>
  <c r="X109" i="8"/>
  <c r="X108" i="8"/>
  <c r="X107" i="8"/>
  <c r="X106" i="8"/>
  <c r="X105" i="8"/>
  <c r="X104" i="8"/>
  <c r="X103" i="8"/>
  <c r="X102" i="8"/>
  <c r="X101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X84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7" i="8"/>
  <c r="X6" i="8"/>
  <c r="U6" i="8"/>
  <c r="R6" i="8"/>
  <c r="O6" i="8"/>
  <c r="L6" i="8"/>
  <c r="I6" i="8"/>
  <c r="F6" i="8"/>
  <c r="C6" i="8"/>
  <c r="X5" i="8"/>
  <c r="X4" i="8"/>
  <c r="U4" i="8"/>
  <c r="R4" i="8"/>
  <c r="O4" i="8"/>
  <c r="L4" i="8"/>
  <c r="I4" i="8"/>
  <c r="F4" i="8"/>
  <c r="C4" i="8"/>
  <c r="X3" i="8"/>
  <c r="X2" i="8"/>
  <c r="Y6" i="8" s="1"/>
  <c r="U2" i="8"/>
  <c r="R2" i="8"/>
  <c r="O2" i="8"/>
  <c r="I2" i="8"/>
  <c r="F2" i="8"/>
  <c r="C2" i="8"/>
  <c r="Y2" i="8" l="1"/>
  <c r="B29" i="6"/>
  <c r="C29" i="6" s="1"/>
  <c r="B30" i="6"/>
  <c r="Y4" i="8"/>
  <c r="A10" i="6" l="1"/>
  <c r="B10" i="6" s="1"/>
  <c r="B4" i="6"/>
  <c r="D4" i="6" s="1"/>
  <c r="F4" i="6" s="1"/>
  <c r="C30" i="6" l="1"/>
  <c r="E25" i="6" s="1"/>
  <c r="E30" i="6"/>
  <c r="F29" i="6"/>
  <c r="G4" i="6"/>
  <c r="G5" i="6" s="1"/>
  <c r="F5" i="6" s="1"/>
  <c r="F31" i="6" l="1"/>
</calcChain>
</file>

<file path=xl/sharedStrings.xml><?xml version="1.0" encoding="utf-8"?>
<sst xmlns="http://schemas.openxmlformats.org/spreadsheetml/2006/main" count="120" uniqueCount="45">
  <si>
    <t>Upper Rock Creek</t>
  </si>
  <si>
    <t>Lower Rock Creek</t>
  </si>
  <si>
    <t>Upstream</t>
  </si>
  <si>
    <t>CSO</t>
  </si>
  <si>
    <t>Separate Storm Water</t>
  </si>
  <si>
    <t>Direct Storm Runoff</t>
  </si>
  <si>
    <t>Total</t>
  </si>
  <si>
    <t>FCB</t>
  </si>
  <si>
    <r>
      <t>Log</t>
    </r>
    <r>
      <rPr>
        <vertAlign val="subscript"/>
        <sz val="11"/>
        <color theme="1"/>
        <rFont val="Calibri"/>
        <family val="2"/>
        <scheme val="minor"/>
      </rPr>
      <t>2</t>
    </r>
  </si>
  <si>
    <t>E. coli</t>
  </si>
  <si>
    <t>Lower</t>
  </si>
  <si>
    <t>Date</t>
  </si>
  <si>
    <t>Log2(E. coli)= 0.9377[Log2(Fecal coliform)]-0.4614</t>
  </si>
  <si>
    <t>*0.9377</t>
  </si>
  <si>
    <t>-0.4614</t>
  </si>
  <si>
    <t>Conversion</t>
  </si>
  <si>
    <t>fecal coliform</t>
  </si>
  <si>
    <r>
      <t>Table 3. Rock Creek average annual allocation (MPN) (</t>
    </r>
    <r>
      <rPr>
        <b/>
        <i/>
        <sz val="9"/>
        <color rgb="FF4F81BD"/>
        <rFont val="Trebuchet MS"/>
        <family val="2"/>
      </rPr>
      <t>E. coli</t>
    </r>
    <r>
      <rPr>
        <b/>
        <sz val="9"/>
        <color rgb="FF4F81BD"/>
        <rFont val="Trebuchet MS"/>
        <family val="2"/>
      </rPr>
      <t>, translator derived)</t>
    </r>
  </si>
  <si>
    <t>Table 2. Percent Reduction Required (Original Fecal Coliform TMDL)</t>
  </si>
  <si>
    <r>
      <t>Table 4. Rock Creek daily loads (</t>
    </r>
    <r>
      <rPr>
        <b/>
        <i/>
        <sz val="9"/>
        <color rgb="FF4F81BD"/>
        <rFont val="Trebuchet MS"/>
        <family val="2"/>
      </rPr>
      <t>E. coli</t>
    </r>
    <r>
      <rPr>
        <b/>
        <sz val="9"/>
        <color rgb="FF4F81BD"/>
        <rFont val="Trebuchet MS"/>
        <family val="2"/>
      </rPr>
      <t>)</t>
    </r>
  </si>
  <si>
    <t>Source </t>
  </si>
  <si>
    <t>Upper</t>
  </si>
  <si>
    <t>(MPN)</t>
  </si>
  <si>
    <t>Max</t>
  </si>
  <si>
    <t>Avg</t>
  </si>
  <si>
    <t>TMDL_Ecoli_Load_UPStream</t>
  </si>
  <si>
    <t>Annual Load</t>
  </si>
  <si>
    <t>CSO E Coli load</t>
  </si>
  <si>
    <t>Total Lower</t>
  </si>
  <si>
    <t>max daily load</t>
  </si>
  <si>
    <t>ave daily load (non 0 days)</t>
  </si>
  <si>
    <t>Take out 1 % MOS</t>
  </si>
  <si>
    <t xml:space="preserve"> TMDL_Ecoli_Load_Upper_Lat</t>
  </si>
  <si>
    <t>TMDL_E_Coli_load_Upper_SSWS</t>
  </si>
  <si>
    <t>Total TMDL E Coli Load for Upper RC</t>
  </si>
  <si>
    <t>TMDL_Ecoli_Load_Lower_Lat</t>
  </si>
  <si>
    <t>TMDL E Coli Load Lower SSWS</t>
  </si>
  <si>
    <t>MOS (1%)</t>
  </si>
  <si>
    <t>Pre MOS</t>
  </si>
  <si>
    <t>Post MOS</t>
  </si>
  <si>
    <t>MOS 1%</t>
  </si>
  <si>
    <t>SW</t>
  </si>
  <si>
    <t>LAT</t>
  </si>
  <si>
    <t>Total Allocated</t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</si>
  <si>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text indicates sources from which MOS was calculated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</si>
</sst>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4F81BD"/>
      <name val="Trebuchet MS"/>
      <family val="2"/>
    </font>
    <font>
      <b/>
      <i/>
      <sz val="9"/>
      <color rgb="FF4F81BD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1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6" fillId="0" borderId="0" xfId="0" applyFont="1" applyAlignment="1">
      <alignment vertical="center"/>
    </xf>
    <xf numFmtId="9" fontId="0" fillId="0" borderId="0" xfId="0" applyNumberFormat="1"/>
    <xf numFmtId="3" fontId="3" fillId="3" borderId="0" xfId="0" applyNumberFormat="1" applyFont="1" applyFill="1"/>
    <xf numFmtId="3" fontId="0" fillId="3" borderId="0" xfId="0" applyNumberFormat="1" applyFill="1"/>
    <xf numFmtId="3" fontId="0" fillId="3" borderId="0" xfId="0" quotePrefix="1" applyNumberFormat="1" applyFill="1"/>
    <xf numFmtId="3" fontId="1" fillId="3" borderId="0" xfId="0" applyNumberFormat="1" applyFont="1" applyFill="1"/>
    <xf numFmtId="3" fontId="0" fillId="4" borderId="0" xfId="0" applyNumberFormat="1" applyFill="1"/>
    <xf numFmtId="11" fontId="0" fillId="4" borderId="0" xfId="0" applyNumberFormat="1" applyFill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11" fontId="12" fillId="0" borderId="6" xfId="0" applyNumberFormat="1" applyFont="1" applyBorder="1" applyAlignment="1">
      <alignment vertical="center"/>
    </xf>
    <xf numFmtId="1" fontId="0" fillId="5" borderId="0" xfId="0" applyNumberFormat="1" applyFill="1"/>
    <xf numFmtId="0" fontId="0" fillId="0" borderId="0" xfId="0" applyFill="1" applyBorder="1"/>
    <xf numFmtId="14" fontId="0" fillId="0" borderId="0" xfId="0" applyNumberFormat="1"/>
    <xf numFmtId="11" fontId="0" fillId="5" borderId="0" xfId="0" applyNumberFormat="1" applyFill="1"/>
    <xf numFmtId="0" fontId="16" fillId="2" borderId="2" xfId="1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14" fontId="16" fillId="0" borderId="1" xfId="1" applyNumberFormat="1" applyFont="1" applyFill="1" applyBorder="1" applyAlignment="1">
      <alignment horizontal="right" wrapText="1"/>
    </xf>
    <xf numFmtId="11" fontId="16" fillId="0" borderId="1" xfId="1" applyNumberFormat="1" applyFont="1" applyFill="1" applyBorder="1" applyAlignment="1">
      <alignment horizontal="right" wrapText="1"/>
    </xf>
    <xf numFmtId="14" fontId="16" fillId="0" borderId="1" xfId="2" applyNumberFormat="1" applyFont="1" applyFill="1" applyBorder="1" applyAlignment="1">
      <alignment horizontal="right" wrapText="1"/>
    </xf>
    <xf numFmtId="0" fontId="16" fillId="0" borderId="1" xfId="2" applyFont="1" applyFill="1" applyBorder="1" applyAlignment="1">
      <alignment horizontal="right" wrapText="1"/>
    </xf>
    <xf numFmtId="11" fontId="16" fillId="0" borderId="1" xfId="2" applyNumberFormat="1" applyFont="1" applyFill="1" applyBorder="1" applyAlignment="1">
      <alignment horizontal="right" wrapText="1"/>
    </xf>
    <xf numFmtId="11" fontId="5" fillId="0" borderId="1" xfId="2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vertical="center"/>
    </xf>
    <xf numFmtId="11" fontId="9" fillId="0" borderId="0" xfId="0" applyNumberFormat="1" applyFont="1" applyBorder="1" applyAlignment="1">
      <alignment horizontal="right" vertical="center"/>
    </xf>
    <xf numFmtId="11" fontId="0" fillId="0" borderId="16" xfId="0" applyNumberFormat="1" applyBorder="1"/>
    <xf numFmtId="0" fontId="0" fillId="0" borderId="16" xfId="0" applyBorder="1"/>
    <xf numFmtId="11" fontId="2" fillId="0" borderId="16" xfId="0" applyNumberFormat="1" applyFont="1" applyBorder="1"/>
    <xf numFmtId="0" fontId="2" fillId="0" borderId="16" xfId="0" applyFont="1" applyBorder="1"/>
    <xf numFmtId="164" fontId="0" fillId="0" borderId="16" xfId="0" applyNumberFormat="1" applyBorder="1"/>
    <xf numFmtId="11" fontId="2" fillId="0" borderId="19" xfId="0" applyNumberFormat="1" applyFont="1" applyBorder="1"/>
    <xf numFmtId="0" fontId="9" fillId="0" borderId="16" xfId="0" applyFont="1" applyBorder="1" applyAlignment="1">
      <alignment vertical="center"/>
    </xf>
    <xf numFmtId="11" fontId="0" fillId="0" borderId="20" xfId="0" applyNumberFormat="1" applyBorder="1"/>
    <xf numFmtId="164" fontId="0" fillId="0" borderId="18" xfId="0" applyNumberFormat="1" applyBorder="1"/>
    <xf numFmtId="0" fontId="2" fillId="0" borderId="19" xfId="0" applyFont="1" applyBorder="1"/>
    <xf numFmtId="11" fontId="9" fillId="0" borderId="16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3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1" fontId="2" fillId="0" borderId="17" xfId="0" applyNumberFormat="1" applyFont="1" applyBorder="1" applyAlignment="1">
      <alignment horizontal="center"/>
    </xf>
    <xf numFmtId="11" fontId="2" fillId="0" borderId="18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1" fontId="12" fillId="0" borderId="3" xfId="0" applyNumberFormat="1" applyFont="1" applyBorder="1" applyAlignment="1">
      <alignment horizontal="center" vertical="center"/>
    </xf>
    <xf numFmtId="11" fontId="12" fillId="0" borderId="4" xfId="0" applyNumberFormat="1" applyFont="1" applyBorder="1" applyAlignment="1">
      <alignment horizontal="center" vertical="center"/>
    </xf>
  </cellXfs>
  <cellStyles count="3">
    <cellStyle name="Normal" xfId="0" builtinId="0"/>
    <cellStyle name="Normal_EColiDailyLoad 2" xfId="2"/>
    <cellStyle name="Normal_US_889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k_Creek_EColi_TMDL_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liDailyLoad"/>
      <sheetName val="CalculateLowerTotal"/>
      <sheetName val="Sheet1"/>
    </sheetNames>
    <sheetDataSet>
      <sheetData sheetId="0"/>
      <sheetData sheetId="1">
        <row r="2">
          <cell r="N2">
            <v>128133389815.18298</v>
          </cell>
        </row>
        <row r="3">
          <cell r="N3">
            <v>8627875447.771162</v>
          </cell>
        </row>
        <row r="4">
          <cell r="N4">
            <v>186462536874.48956</v>
          </cell>
        </row>
        <row r="5">
          <cell r="N5">
            <v>297188118394.66101</v>
          </cell>
        </row>
        <row r="6">
          <cell r="N6">
            <v>10810005058.994322</v>
          </cell>
        </row>
        <row r="7">
          <cell r="N7">
            <v>8499227027.6909561</v>
          </cell>
        </row>
        <row r="8">
          <cell r="N8">
            <v>83744162171.585587</v>
          </cell>
        </row>
        <row r="9">
          <cell r="N9">
            <v>505983394267.78271</v>
          </cell>
        </row>
        <row r="10">
          <cell r="N10">
            <v>10477634887.550169</v>
          </cell>
        </row>
        <row r="11">
          <cell r="N11">
            <v>7150298037.3259439</v>
          </cell>
        </row>
        <row r="12">
          <cell r="N12">
            <v>48583832363.652344</v>
          </cell>
        </row>
        <row r="13">
          <cell r="N13">
            <v>9353635969.4008064</v>
          </cell>
        </row>
        <row r="14">
          <cell r="N14">
            <v>7275321164.8803453</v>
          </cell>
        </row>
        <row r="15">
          <cell r="N15">
            <v>6797966788.3500633</v>
          </cell>
        </row>
        <row r="16">
          <cell r="N16">
            <v>6068283753.6731882</v>
          </cell>
        </row>
        <row r="17">
          <cell r="N17">
            <v>6259054334.3405418</v>
          </cell>
        </row>
        <row r="18">
          <cell r="N18">
            <v>53275336622.368713</v>
          </cell>
        </row>
        <row r="19">
          <cell r="N19">
            <v>405097705852.32574</v>
          </cell>
        </row>
        <row r="20">
          <cell r="N20">
            <v>277538765587.30505</v>
          </cell>
        </row>
        <row r="21">
          <cell r="N21">
            <v>2239767896793.7134</v>
          </cell>
        </row>
        <row r="22">
          <cell r="N22">
            <v>247117600498.1897</v>
          </cell>
        </row>
        <row r="23">
          <cell r="N23">
            <v>185803322561.42572</v>
          </cell>
        </row>
        <row r="24">
          <cell r="N24">
            <v>142692817948.89093</v>
          </cell>
        </row>
        <row r="25">
          <cell r="N25">
            <v>15617880450.378496</v>
          </cell>
        </row>
        <row r="26">
          <cell r="N26">
            <v>598980031586.35107</v>
          </cell>
        </row>
        <row r="27">
          <cell r="N27">
            <v>278813364445.00989</v>
          </cell>
        </row>
        <row r="28">
          <cell r="N28">
            <v>15553613831.086395</v>
          </cell>
        </row>
        <row r="29">
          <cell r="N29">
            <v>10328966767.954069</v>
          </cell>
        </row>
        <row r="30">
          <cell r="N30">
            <v>9339750293.8018112</v>
          </cell>
        </row>
        <row r="31">
          <cell r="N31">
            <v>8552434901.9269209</v>
          </cell>
        </row>
        <row r="32">
          <cell r="N32">
            <v>10001497100.555103</v>
          </cell>
        </row>
        <row r="33">
          <cell r="N33">
            <v>82910404159.782684</v>
          </cell>
        </row>
        <row r="34">
          <cell r="N34">
            <v>722432410036.77197</v>
          </cell>
        </row>
        <row r="35">
          <cell r="N35">
            <v>439984264952.49066</v>
          </cell>
        </row>
        <row r="36">
          <cell r="N36">
            <v>535144608105.50415</v>
          </cell>
        </row>
        <row r="37">
          <cell r="N37">
            <v>138022846924.98129</v>
          </cell>
        </row>
        <row r="38">
          <cell r="N38">
            <v>90238426843.773666</v>
          </cell>
        </row>
        <row r="39">
          <cell r="N39">
            <v>81107601979.651962</v>
          </cell>
        </row>
        <row r="40">
          <cell r="N40">
            <v>9845891973.1749496</v>
          </cell>
        </row>
        <row r="41">
          <cell r="N41">
            <v>8966436483.1329308</v>
          </cell>
        </row>
        <row r="42">
          <cell r="N42">
            <v>8304830254.2810783</v>
          </cell>
        </row>
        <row r="43">
          <cell r="N43">
            <v>466718582098.08765</v>
          </cell>
        </row>
        <row r="44">
          <cell r="N44">
            <v>1241517864587.2207</v>
          </cell>
        </row>
        <row r="45">
          <cell r="N45">
            <v>136730431431.66533</v>
          </cell>
        </row>
        <row r="46">
          <cell r="N46">
            <v>93907394157.708023</v>
          </cell>
        </row>
        <row r="47">
          <cell r="N47">
            <v>210112654174.97427</v>
          </cell>
        </row>
        <row r="48">
          <cell r="N48">
            <v>326109454429.39941</v>
          </cell>
        </row>
        <row r="49">
          <cell r="N49">
            <v>14908094032.611933</v>
          </cell>
        </row>
        <row r="50">
          <cell r="N50">
            <v>11604408879.957586</v>
          </cell>
        </row>
        <row r="51">
          <cell r="N51">
            <v>434370947366.82129</v>
          </cell>
        </row>
        <row r="52">
          <cell r="N52">
            <v>309522714832.59985</v>
          </cell>
        </row>
        <row r="53">
          <cell r="N53">
            <v>101994706002.76126</v>
          </cell>
        </row>
        <row r="54">
          <cell r="N54">
            <v>12623614970.70521</v>
          </cell>
        </row>
        <row r="55">
          <cell r="N55">
            <v>55025735918.404221</v>
          </cell>
        </row>
        <row r="56">
          <cell r="N56">
            <v>16037970250.15587</v>
          </cell>
        </row>
        <row r="57">
          <cell r="N57">
            <v>10067395946.937647</v>
          </cell>
        </row>
        <row r="58">
          <cell r="N58">
            <v>8943152892.0755272</v>
          </cell>
        </row>
        <row r="59">
          <cell r="N59">
            <v>14125755275.440018</v>
          </cell>
        </row>
        <row r="60">
          <cell r="N60">
            <v>77138263454.117218</v>
          </cell>
        </row>
        <row r="61">
          <cell r="N61">
            <v>9794189161.3770542</v>
          </cell>
        </row>
        <row r="62">
          <cell r="N62">
            <v>8238848566.8967915</v>
          </cell>
        </row>
        <row r="63">
          <cell r="N63">
            <v>7807104106.8439131</v>
          </cell>
        </row>
        <row r="64">
          <cell r="N64">
            <v>13475909488.768372</v>
          </cell>
        </row>
        <row r="65">
          <cell r="N65">
            <v>1049374991294.2604</v>
          </cell>
        </row>
        <row r="66">
          <cell r="N66">
            <v>273546084829.00659</v>
          </cell>
        </row>
        <row r="67">
          <cell r="N67">
            <v>96645687401.298462</v>
          </cell>
        </row>
        <row r="68">
          <cell r="N68">
            <v>74856310399.914261</v>
          </cell>
        </row>
        <row r="69">
          <cell r="N69">
            <v>10004512493.261856</v>
          </cell>
        </row>
        <row r="70">
          <cell r="N70">
            <v>21387561344.064568</v>
          </cell>
        </row>
        <row r="71">
          <cell r="N71">
            <v>24907928072.609058</v>
          </cell>
        </row>
        <row r="72">
          <cell r="N72">
            <v>9065772868.5691376</v>
          </cell>
        </row>
        <row r="73">
          <cell r="N73">
            <v>8291991114.998662</v>
          </cell>
        </row>
        <row r="74">
          <cell r="N74">
            <v>122445012101.7773</v>
          </cell>
        </row>
        <row r="75">
          <cell r="N75">
            <v>9954312407.7899933</v>
          </cell>
        </row>
        <row r="76">
          <cell r="N76">
            <v>8257408131.1192951</v>
          </cell>
        </row>
        <row r="77">
          <cell r="N77">
            <v>7817548563.1462288</v>
          </cell>
        </row>
        <row r="78">
          <cell r="N78">
            <v>7310345161.6985617</v>
          </cell>
        </row>
        <row r="79">
          <cell r="N79">
            <v>7288704881.7840834</v>
          </cell>
        </row>
        <row r="80">
          <cell r="N80">
            <v>7245424321.9551287</v>
          </cell>
        </row>
        <row r="81">
          <cell r="N81">
            <v>16366104339.367699</v>
          </cell>
        </row>
        <row r="82">
          <cell r="N82">
            <v>35185436215.048698</v>
          </cell>
        </row>
        <row r="83">
          <cell r="N83">
            <v>7754789623.4781132</v>
          </cell>
        </row>
        <row r="84">
          <cell r="N84">
            <v>6869199570.2930069</v>
          </cell>
        </row>
        <row r="85">
          <cell r="N85">
            <v>6917955528.2030487</v>
          </cell>
        </row>
        <row r="86">
          <cell r="N86">
            <v>7100639336.1061459</v>
          </cell>
        </row>
        <row r="87">
          <cell r="N87">
            <v>2055629607308.4014</v>
          </cell>
        </row>
        <row r="88">
          <cell r="N88">
            <v>612250391833.38013</v>
          </cell>
        </row>
        <row r="89">
          <cell r="N89">
            <v>122237734785.41223</v>
          </cell>
        </row>
        <row r="90">
          <cell r="N90">
            <v>90916509627.316513</v>
          </cell>
        </row>
        <row r="91">
          <cell r="N91">
            <v>74165173073.382721</v>
          </cell>
        </row>
        <row r="92">
          <cell r="N92">
            <v>65797595475.770645</v>
          </cell>
        </row>
        <row r="93">
          <cell r="N93">
            <v>9170760570.9506035</v>
          </cell>
        </row>
        <row r="94">
          <cell r="N94">
            <v>8694514852.7869949</v>
          </cell>
        </row>
        <row r="95">
          <cell r="N95">
            <v>8280484939.3772907</v>
          </cell>
        </row>
        <row r="96">
          <cell r="N96">
            <v>23038821530.544544</v>
          </cell>
        </row>
        <row r="97">
          <cell r="N97">
            <v>8617422515.8434162</v>
          </cell>
        </row>
        <row r="98">
          <cell r="N98">
            <v>14425236452.421574</v>
          </cell>
        </row>
        <row r="99">
          <cell r="N99">
            <v>1439157946411.0879</v>
          </cell>
        </row>
        <row r="100">
          <cell r="N100">
            <v>423049299558.44897</v>
          </cell>
        </row>
        <row r="101">
          <cell r="N101">
            <v>134566078753.79414</v>
          </cell>
        </row>
        <row r="102">
          <cell r="N102">
            <v>90117752061.334579</v>
          </cell>
        </row>
        <row r="103">
          <cell r="N103">
            <v>74244520958.71904</v>
          </cell>
        </row>
        <row r="104">
          <cell r="N104">
            <v>10044777659.203157</v>
          </cell>
        </row>
        <row r="105">
          <cell r="N105">
            <v>9380466396.5428848</v>
          </cell>
        </row>
        <row r="106">
          <cell r="N106">
            <v>8920450888.3146667</v>
          </cell>
        </row>
        <row r="107">
          <cell r="N107">
            <v>72762755277.674377</v>
          </cell>
        </row>
        <row r="108">
          <cell r="N108">
            <v>10231878335.049957</v>
          </cell>
        </row>
        <row r="109">
          <cell r="N109">
            <v>8432352512.9858208</v>
          </cell>
        </row>
        <row r="110">
          <cell r="N110">
            <v>91325269218.044617</v>
          </cell>
        </row>
        <row r="111">
          <cell r="N111">
            <v>190781881529.74139</v>
          </cell>
        </row>
        <row r="112">
          <cell r="N112">
            <v>15164891674.16995</v>
          </cell>
        </row>
        <row r="113">
          <cell r="N113">
            <v>9286101411.8911686</v>
          </cell>
        </row>
        <row r="114">
          <cell r="N114">
            <v>8335271681.1257687</v>
          </cell>
        </row>
        <row r="115">
          <cell r="N115">
            <v>31984094516.869514</v>
          </cell>
        </row>
        <row r="116">
          <cell r="N116">
            <v>29845228419.617466</v>
          </cell>
        </row>
        <row r="117">
          <cell r="N117">
            <v>8976046737.9084091</v>
          </cell>
        </row>
        <row r="118">
          <cell r="N118">
            <v>7957233839.6856909</v>
          </cell>
        </row>
        <row r="119">
          <cell r="N119">
            <v>524117632603.69208</v>
          </cell>
        </row>
        <row r="120">
          <cell r="N120">
            <v>668933081797.20288</v>
          </cell>
        </row>
        <row r="121">
          <cell r="N121">
            <v>95397949300.381943</v>
          </cell>
        </row>
        <row r="122">
          <cell r="N122">
            <v>76754677529.664185</v>
          </cell>
        </row>
        <row r="123">
          <cell r="N123">
            <v>9062917329.4560509</v>
          </cell>
        </row>
        <row r="124">
          <cell r="N124">
            <v>7905011555.4186659</v>
          </cell>
        </row>
        <row r="125">
          <cell r="N125">
            <v>32113760504.583111</v>
          </cell>
        </row>
        <row r="126">
          <cell r="N126">
            <v>45502217345.778763</v>
          </cell>
        </row>
        <row r="127">
          <cell r="N127">
            <v>943687524365.43091</v>
          </cell>
        </row>
        <row r="128">
          <cell r="N128">
            <v>1364186506021.4722</v>
          </cell>
        </row>
        <row r="129">
          <cell r="N129">
            <v>251798590900.83984</v>
          </cell>
        </row>
        <row r="130">
          <cell r="N130">
            <v>148286420287.96735</v>
          </cell>
        </row>
        <row r="131">
          <cell r="N131">
            <v>55091892367.245636</v>
          </cell>
        </row>
        <row r="132">
          <cell r="N132">
            <v>132192204599.54306</v>
          </cell>
        </row>
        <row r="133">
          <cell r="N133">
            <v>437150978829.36157</v>
          </cell>
        </row>
        <row r="134">
          <cell r="N134">
            <v>40436249112.177078</v>
          </cell>
        </row>
        <row r="135">
          <cell r="N135">
            <v>16421088805.968325</v>
          </cell>
        </row>
        <row r="136">
          <cell r="N136">
            <v>10285996574.64924</v>
          </cell>
        </row>
        <row r="137">
          <cell r="N137">
            <v>8945857928.0489235</v>
          </cell>
        </row>
        <row r="138">
          <cell r="N138">
            <v>993725347354.82263</v>
          </cell>
        </row>
        <row r="139">
          <cell r="N139">
            <v>1644043216984.9912</v>
          </cell>
        </row>
        <row r="140">
          <cell r="N140">
            <v>1669802882527.8591</v>
          </cell>
        </row>
        <row r="141">
          <cell r="N141">
            <v>476746074089.7215</v>
          </cell>
        </row>
        <row r="142">
          <cell r="N142">
            <v>392224902577.7663</v>
          </cell>
        </row>
        <row r="143">
          <cell r="N143">
            <v>350508889405.28845</v>
          </cell>
        </row>
        <row r="144">
          <cell r="N144">
            <v>28274933840.798756</v>
          </cell>
        </row>
        <row r="145">
          <cell r="N145">
            <v>378741587424.10754</v>
          </cell>
        </row>
        <row r="146">
          <cell r="N146">
            <v>1903956279378.3237</v>
          </cell>
        </row>
        <row r="147">
          <cell r="N147">
            <v>524341604517.25342</v>
          </cell>
        </row>
        <row r="148">
          <cell r="N148">
            <v>219557150836.88971</v>
          </cell>
        </row>
        <row r="149">
          <cell r="N149">
            <v>167790973979.71252</v>
          </cell>
        </row>
        <row r="150">
          <cell r="N150">
            <v>20056353467.288654</v>
          </cell>
        </row>
        <row r="151">
          <cell r="N151">
            <v>15272303027.431948</v>
          </cell>
        </row>
        <row r="152">
          <cell r="N152">
            <v>12071618335.399437</v>
          </cell>
        </row>
        <row r="153">
          <cell r="N153">
            <v>10865850858.161882</v>
          </cell>
        </row>
        <row r="154">
          <cell r="N154">
            <v>9259350609.4641933</v>
          </cell>
        </row>
        <row r="155">
          <cell r="N155">
            <v>112899866776.10645</v>
          </cell>
        </row>
        <row r="156">
          <cell r="N156">
            <v>10274934605.220896</v>
          </cell>
        </row>
        <row r="157">
          <cell r="N157">
            <v>8095641569.7965651</v>
          </cell>
        </row>
        <row r="158">
          <cell r="N158">
            <v>7623293247.9751701</v>
          </cell>
        </row>
        <row r="159">
          <cell r="N159">
            <v>7310345161.6985617</v>
          </cell>
        </row>
        <row r="160">
          <cell r="N160">
            <v>7087114161.1595974</v>
          </cell>
        </row>
        <row r="161">
          <cell r="N161">
            <v>463419246264.45044</v>
          </cell>
        </row>
        <row r="162">
          <cell r="N162">
            <v>390349939397.37933</v>
          </cell>
        </row>
        <row r="163">
          <cell r="N163">
            <v>92226529171.127686</v>
          </cell>
        </row>
        <row r="164">
          <cell r="N164">
            <v>16696465606.006172</v>
          </cell>
        </row>
        <row r="165">
          <cell r="N165">
            <v>7757268905.1356049</v>
          </cell>
        </row>
        <row r="166">
          <cell r="N166">
            <v>6479514975.9202862</v>
          </cell>
        </row>
        <row r="167">
          <cell r="N167">
            <v>6095334102.9758339</v>
          </cell>
        </row>
        <row r="168">
          <cell r="N168">
            <v>5861254630.8663826</v>
          </cell>
        </row>
        <row r="169">
          <cell r="N169">
            <v>180610781959.39474</v>
          </cell>
        </row>
        <row r="170">
          <cell r="N170">
            <v>340747237853.05493</v>
          </cell>
        </row>
        <row r="171">
          <cell r="N171">
            <v>12369045179.917721</v>
          </cell>
        </row>
        <row r="172">
          <cell r="N172">
            <v>5802881720.8579235</v>
          </cell>
        </row>
        <row r="173">
          <cell r="N173">
            <v>5224679759.2739763</v>
          </cell>
        </row>
        <row r="174">
          <cell r="N174">
            <v>5049453345.9899216</v>
          </cell>
        </row>
        <row r="175">
          <cell r="N175">
            <v>4826194013.4441833</v>
          </cell>
        </row>
        <row r="176">
          <cell r="N176">
            <v>4769388278.6686783</v>
          </cell>
        </row>
        <row r="177">
          <cell r="N177">
            <v>4554272383.0982399</v>
          </cell>
        </row>
        <row r="178">
          <cell r="N178">
            <v>4140242469.6886454</v>
          </cell>
        </row>
        <row r="179">
          <cell r="N179">
            <v>3933241679.0850606</v>
          </cell>
        </row>
        <row r="180">
          <cell r="N180">
            <v>3726212556.2785258</v>
          </cell>
        </row>
        <row r="181">
          <cell r="N181">
            <v>3726212556.2785258</v>
          </cell>
        </row>
        <row r="182">
          <cell r="N182">
            <v>3726212556.2785258</v>
          </cell>
        </row>
        <row r="183">
          <cell r="N183">
            <v>3519211765.6760111</v>
          </cell>
        </row>
        <row r="184">
          <cell r="N184">
            <v>3312182642.8676925</v>
          </cell>
        </row>
        <row r="185">
          <cell r="N185">
            <v>3105181852.2664833</v>
          </cell>
        </row>
        <row r="186">
          <cell r="N186">
            <v>2898170805.6608105</v>
          </cell>
        </row>
        <row r="187">
          <cell r="N187">
            <v>2898170805.6608105</v>
          </cell>
        </row>
        <row r="188">
          <cell r="N188">
            <v>2898170805.6608105</v>
          </cell>
        </row>
        <row r="189">
          <cell r="N189">
            <v>2898170805.6608105</v>
          </cell>
        </row>
        <row r="190">
          <cell r="N190">
            <v>2898170805.6608105</v>
          </cell>
        </row>
        <row r="191">
          <cell r="N191">
            <v>2691158605.2544427</v>
          </cell>
        </row>
        <row r="192">
          <cell r="N192">
            <v>8205834050.2816448</v>
          </cell>
        </row>
        <row r="193">
          <cell r="N193">
            <v>32567234657.026009</v>
          </cell>
        </row>
        <row r="194">
          <cell r="N194">
            <v>71974872016.531708</v>
          </cell>
        </row>
        <row r="195">
          <cell r="N195">
            <v>255343192019.01233</v>
          </cell>
        </row>
        <row r="196">
          <cell r="N196">
            <v>48146644289.446548</v>
          </cell>
        </row>
        <row r="197">
          <cell r="N197">
            <v>34864753275.553589</v>
          </cell>
        </row>
        <row r="198">
          <cell r="N198">
            <v>4254456256.9093609</v>
          </cell>
        </row>
        <row r="199">
          <cell r="N199">
            <v>3340294715.2307463</v>
          </cell>
        </row>
        <row r="200">
          <cell r="N200">
            <v>237060850115.44449</v>
          </cell>
        </row>
        <row r="201">
          <cell r="N201">
            <v>92413993093.35376</v>
          </cell>
        </row>
        <row r="202">
          <cell r="N202">
            <v>836545604794.59448</v>
          </cell>
        </row>
        <row r="203">
          <cell r="N203">
            <v>649505395200.64929</v>
          </cell>
        </row>
        <row r="204">
          <cell r="N204">
            <v>1113543549171.9788</v>
          </cell>
        </row>
        <row r="205">
          <cell r="N205">
            <v>760100954153.76709</v>
          </cell>
        </row>
        <row r="206">
          <cell r="N206">
            <v>282567843989.547</v>
          </cell>
        </row>
        <row r="207">
          <cell r="N207">
            <v>276475159511.68048</v>
          </cell>
        </row>
        <row r="208">
          <cell r="N208">
            <v>111601737285.51448</v>
          </cell>
        </row>
        <row r="209">
          <cell r="N209">
            <v>852357991593.74207</v>
          </cell>
        </row>
        <row r="210">
          <cell r="N210">
            <v>1627938976964.7129</v>
          </cell>
        </row>
        <row r="211">
          <cell r="N211">
            <v>72674310052.983566</v>
          </cell>
        </row>
        <row r="212">
          <cell r="N212">
            <v>7130735366.1282291</v>
          </cell>
        </row>
        <row r="213">
          <cell r="N213">
            <v>5149896927.321517</v>
          </cell>
        </row>
        <row r="214">
          <cell r="N214">
            <v>4288268024.4290285</v>
          </cell>
        </row>
        <row r="215">
          <cell r="N215">
            <v>3791133396.0219588</v>
          </cell>
        </row>
        <row r="216">
          <cell r="N216">
            <v>3562492325.5049663</v>
          </cell>
        </row>
        <row r="217">
          <cell r="N217">
            <v>3312182642.8676925</v>
          </cell>
        </row>
        <row r="218">
          <cell r="N218">
            <v>3105181852.2664833</v>
          </cell>
        </row>
        <row r="219">
          <cell r="N219">
            <v>2898170805.6608105</v>
          </cell>
        </row>
        <row r="220">
          <cell r="N220">
            <v>56854856912.88343</v>
          </cell>
        </row>
        <row r="221">
          <cell r="N221">
            <v>131208831402.52885</v>
          </cell>
        </row>
        <row r="222">
          <cell r="N222">
            <v>25520703400.203712</v>
          </cell>
        </row>
        <row r="223">
          <cell r="N223">
            <v>4178630654.2610631</v>
          </cell>
        </row>
        <row r="224">
          <cell r="N224">
            <v>3230364500.0914907</v>
          </cell>
        </row>
        <row r="225">
          <cell r="N225">
            <v>3019897378.211575</v>
          </cell>
        </row>
        <row r="226">
          <cell r="N226">
            <v>2549067244.5915089</v>
          </cell>
        </row>
        <row r="227">
          <cell r="N227">
            <v>2306889589.3241162</v>
          </cell>
        </row>
        <row r="228">
          <cell r="N228">
            <v>2070122004.0353413</v>
          </cell>
        </row>
        <row r="229">
          <cell r="N229">
            <v>259042011171.05334</v>
          </cell>
        </row>
        <row r="230">
          <cell r="N230">
            <v>382499005035.37732</v>
          </cell>
        </row>
        <row r="231">
          <cell r="N231">
            <v>35238426573.95256</v>
          </cell>
        </row>
        <row r="232">
          <cell r="N232">
            <v>12190469394.868023</v>
          </cell>
        </row>
        <row r="233">
          <cell r="N233">
            <v>132367494889.78867</v>
          </cell>
        </row>
        <row r="234">
          <cell r="N234">
            <v>1508829457728.762</v>
          </cell>
        </row>
        <row r="235">
          <cell r="N235">
            <v>175523986474.96759</v>
          </cell>
        </row>
        <row r="236">
          <cell r="N236">
            <v>29593562947.606503</v>
          </cell>
        </row>
        <row r="237">
          <cell r="N237">
            <v>20976637437.158707</v>
          </cell>
        </row>
        <row r="238">
          <cell r="N238">
            <v>140050884755.61252</v>
          </cell>
        </row>
        <row r="239">
          <cell r="N239">
            <v>269800040041.21313</v>
          </cell>
        </row>
        <row r="240">
          <cell r="N240">
            <v>6331015146.8767204</v>
          </cell>
        </row>
        <row r="241">
          <cell r="N241">
            <v>3031691108.869473</v>
          </cell>
        </row>
        <row r="242">
          <cell r="N242">
            <v>8136851360.61199</v>
          </cell>
        </row>
        <row r="243">
          <cell r="N243">
            <v>1798701028475.9561</v>
          </cell>
        </row>
        <row r="244">
          <cell r="N244">
            <v>203243078154.81757</v>
          </cell>
        </row>
        <row r="245">
          <cell r="N245">
            <v>32526489964.706116</v>
          </cell>
        </row>
        <row r="246">
          <cell r="N246">
            <v>22365671760.680481</v>
          </cell>
        </row>
        <row r="247">
          <cell r="N247">
            <v>3079859081.6266184</v>
          </cell>
        </row>
        <row r="248">
          <cell r="N248">
            <v>2549067244.5915089</v>
          </cell>
        </row>
        <row r="249">
          <cell r="N249">
            <v>1349676283157.2329</v>
          </cell>
        </row>
        <row r="250">
          <cell r="N250">
            <v>123235929020.66658</v>
          </cell>
        </row>
        <row r="251">
          <cell r="N251">
            <v>38448398963.731949</v>
          </cell>
        </row>
        <row r="252">
          <cell r="N252">
            <v>25150973901.822689</v>
          </cell>
        </row>
        <row r="253">
          <cell r="N253">
            <v>3094962242.1722488</v>
          </cell>
        </row>
        <row r="254">
          <cell r="N254">
            <v>37379711361.328423</v>
          </cell>
        </row>
        <row r="255">
          <cell r="N255">
            <v>79388920056.980469</v>
          </cell>
        </row>
        <row r="256">
          <cell r="N256">
            <v>4317112143.6843987</v>
          </cell>
        </row>
        <row r="257">
          <cell r="N257">
            <v>2434400437.8318915</v>
          </cell>
        </row>
        <row r="258">
          <cell r="N258">
            <v>21823661571.270897</v>
          </cell>
        </row>
        <row r="259">
          <cell r="N259">
            <v>3909024006.6428375</v>
          </cell>
        </row>
        <row r="260">
          <cell r="N260">
            <v>2192222778.4313374</v>
          </cell>
        </row>
        <row r="261">
          <cell r="N261">
            <v>1787517266.1435647</v>
          </cell>
        </row>
        <row r="262">
          <cell r="N262">
            <v>82091792074.449402</v>
          </cell>
        </row>
        <row r="263">
          <cell r="N263">
            <v>45591419407.432022</v>
          </cell>
        </row>
        <row r="264">
          <cell r="N264">
            <v>12369408769.143692</v>
          </cell>
        </row>
        <row r="265">
          <cell r="N265">
            <v>107760887570.37903</v>
          </cell>
        </row>
        <row r="266">
          <cell r="N266">
            <v>129697834466.83844</v>
          </cell>
        </row>
        <row r="267">
          <cell r="N267">
            <v>22464862036.953575</v>
          </cell>
        </row>
        <row r="268">
          <cell r="N268">
            <v>2670792343.9925394</v>
          </cell>
        </row>
        <row r="269">
          <cell r="N269">
            <v>169205342062.67474</v>
          </cell>
        </row>
        <row r="270">
          <cell r="N270">
            <v>908523035084.56494</v>
          </cell>
        </row>
        <row r="271">
          <cell r="N271">
            <v>77258377932.128265</v>
          </cell>
        </row>
        <row r="272">
          <cell r="N272">
            <v>24919473182.688251</v>
          </cell>
        </row>
        <row r="273">
          <cell r="N273">
            <v>19533632657.213356</v>
          </cell>
        </row>
        <row r="274">
          <cell r="N274">
            <v>2626761890.0034742</v>
          </cell>
        </row>
        <row r="275">
          <cell r="N275">
            <v>2342055044.185142</v>
          </cell>
        </row>
        <row r="276">
          <cell r="N276">
            <v>2107992493.8856771</v>
          </cell>
        </row>
        <row r="277">
          <cell r="N277">
            <v>160059896182.35468</v>
          </cell>
        </row>
        <row r="278">
          <cell r="N278">
            <v>178593788897.40448</v>
          </cell>
        </row>
        <row r="279">
          <cell r="N279">
            <v>79041206769.720825</v>
          </cell>
        </row>
        <row r="280">
          <cell r="N280">
            <v>3738980412.991775</v>
          </cell>
        </row>
        <row r="281">
          <cell r="N281">
            <v>2439810509.7786827</v>
          </cell>
        </row>
        <row r="282">
          <cell r="N282">
            <v>3022519747.7939849</v>
          </cell>
        </row>
        <row r="283">
          <cell r="N283">
            <v>3838538153.385963</v>
          </cell>
        </row>
        <row r="284">
          <cell r="N284">
            <v>1990244966.9072905</v>
          </cell>
        </row>
        <row r="285">
          <cell r="N285">
            <v>1787141583.0790944</v>
          </cell>
        </row>
        <row r="286">
          <cell r="N286">
            <v>1721018442.9660392</v>
          </cell>
        </row>
        <row r="287">
          <cell r="N287">
            <v>1669622778.1691549</v>
          </cell>
        </row>
        <row r="288">
          <cell r="N288">
            <v>1656097603.2226064</v>
          </cell>
        </row>
        <row r="289">
          <cell r="N289">
            <v>1656097603.2226064</v>
          </cell>
        </row>
        <row r="290">
          <cell r="N290">
            <v>1656097603.2226064</v>
          </cell>
        </row>
        <row r="291">
          <cell r="N291">
            <v>1656097603.2226064</v>
          </cell>
        </row>
        <row r="292">
          <cell r="N292">
            <v>1656097603.2226064</v>
          </cell>
        </row>
        <row r="293">
          <cell r="N293">
            <v>73308996886.579605</v>
          </cell>
        </row>
        <row r="294">
          <cell r="N294">
            <v>137258320750.07832</v>
          </cell>
        </row>
        <row r="295">
          <cell r="N295">
            <v>4251206177.7178078</v>
          </cell>
        </row>
        <row r="296">
          <cell r="N296">
            <v>1178243176773.7205</v>
          </cell>
        </row>
        <row r="297">
          <cell r="N297">
            <v>757037364732.78564</v>
          </cell>
        </row>
        <row r="298">
          <cell r="N298">
            <v>42493817055.160545</v>
          </cell>
        </row>
        <row r="299">
          <cell r="N299">
            <v>162697389073.14276</v>
          </cell>
        </row>
        <row r="300">
          <cell r="N300">
            <v>52270990350.793961</v>
          </cell>
        </row>
        <row r="301">
          <cell r="N301">
            <v>28048798582.413212</v>
          </cell>
        </row>
        <row r="302">
          <cell r="N302">
            <v>20694094415.151302</v>
          </cell>
        </row>
        <row r="303">
          <cell r="N303">
            <v>2603542143.2706766</v>
          </cell>
        </row>
        <row r="304">
          <cell r="N304">
            <v>2201917350.0207696</v>
          </cell>
        </row>
        <row r="305">
          <cell r="N305">
            <v>2549067244.5915089</v>
          </cell>
        </row>
        <row r="306">
          <cell r="N306">
            <v>2508491719.751863</v>
          </cell>
        </row>
        <row r="307">
          <cell r="N307">
            <v>856722195885.51917</v>
          </cell>
        </row>
        <row r="308">
          <cell r="N308">
            <v>131651182247.19307</v>
          </cell>
        </row>
        <row r="309">
          <cell r="N309">
            <v>26537531545.284595</v>
          </cell>
        </row>
        <row r="310">
          <cell r="N310">
            <v>20711092517.342678</v>
          </cell>
        </row>
        <row r="311">
          <cell r="N311">
            <v>419053839769.44757</v>
          </cell>
        </row>
        <row r="312">
          <cell r="N312">
            <v>205499250377.54956</v>
          </cell>
        </row>
        <row r="313">
          <cell r="N313">
            <v>51365883724.392967</v>
          </cell>
        </row>
        <row r="314">
          <cell r="N314">
            <v>31094698095.567295</v>
          </cell>
        </row>
        <row r="315">
          <cell r="N315">
            <v>24932466917.4911</v>
          </cell>
        </row>
        <row r="316">
          <cell r="N316">
            <v>77550969901.466522</v>
          </cell>
        </row>
        <row r="317">
          <cell r="N317">
            <v>13307692165.257622</v>
          </cell>
        </row>
        <row r="318">
          <cell r="N318">
            <v>4155638148.5524297</v>
          </cell>
        </row>
        <row r="319">
          <cell r="N319">
            <v>431366235353.91486</v>
          </cell>
        </row>
        <row r="320">
          <cell r="N320">
            <v>84919402845.026031</v>
          </cell>
        </row>
        <row r="321">
          <cell r="N321">
            <v>5856664463.5564117</v>
          </cell>
        </row>
        <row r="322">
          <cell r="N322">
            <v>13489649601.113821</v>
          </cell>
        </row>
        <row r="323">
          <cell r="N323">
            <v>1866639194185.155</v>
          </cell>
        </row>
        <row r="324">
          <cell r="N324">
            <v>68874952236.766068</v>
          </cell>
        </row>
        <row r="325">
          <cell r="N325">
            <v>693408418570.06958</v>
          </cell>
        </row>
        <row r="326">
          <cell r="N326">
            <v>860643716412.82764</v>
          </cell>
        </row>
        <row r="327">
          <cell r="N327">
            <v>109297793476.63049</v>
          </cell>
        </row>
        <row r="328">
          <cell r="N328">
            <v>64064796364.444603</v>
          </cell>
        </row>
        <row r="329">
          <cell r="N329">
            <v>44523907145.352905</v>
          </cell>
        </row>
        <row r="330">
          <cell r="N330">
            <v>35840666482.509911</v>
          </cell>
        </row>
        <row r="331">
          <cell r="N331">
            <v>4834309118.4121113</v>
          </cell>
        </row>
        <row r="332">
          <cell r="N332">
            <v>4202458274.4427686</v>
          </cell>
        </row>
        <row r="333">
          <cell r="N333">
            <v>890455776922.95447</v>
          </cell>
        </row>
        <row r="334">
          <cell r="N334">
            <v>2295028179177.4927</v>
          </cell>
        </row>
        <row r="335">
          <cell r="N335">
            <v>110650972434.86729</v>
          </cell>
        </row>
        <row r="336">
          <cell r="N336">
            <v>66619852027.82399</v>
          </cell>
        </row>
        <row r="337">
          <cell r="N337">
            <v>48194202551.767456</v>
          </cell>
        </row>
        <row r="338">
          <cell r="N338">
            <v>38433284708.611237</v>
          </cell>
        </row>
        <row r="339">
          <cell r="N339">
            <v>34300803416.259571</v>
          </cell>
        </row>
        <row r="340">
          <cell r="N340">
            <v>4772093313.6579885</v>
          </cell>
        </row>
        <row r="341">
          <cell r="N341">
            <v>4554272383.0982399</v>
          </cell>
        </row>
        <row r="342">
          <cell r="N342">
            <v>4347243260.2901602</v>
          </cell>
        </row>
        <row r="343">
          <cell r="N343">
            <v>4347243260.2901602</v>
          </cell>
        </row>
        <row r="344">
          <cell r="N344">
            <v>4140242469.6886454</v>
          </cell>
        </row>
        <row r="345">
          <cell r="N345">
            <v>176451856218.75012</v>
          </cell>
        </row>
        <row r="346">
          <cell r="N346">
            <v>21003761363.092033</v>
          </cell>
        </row>
        <row r="347">
          <cell r="N347">
            <v>5939543993.0083637</v>
          </cell>
        </row>
        <row r="348">
          <cell r="N348">
            <v>4300225148.8550062</v>
          </cell>
        </row>
        <row r="349">
          <cell r="N349">
            <v>4080891550.7609735</v>
          </cell>
        </row>
        <row r="350">
          <cell r="N350">
            <v>4205163309.4320784</v>
          </cell>
        </row>
        <row r="351">
          <cell r="N351">
            <v>4175407924.5496712</v>
          </cell>
        </row>
        <row r="352">
          <cell r="N352">
            <v>3933241679.0850606</v>
          </cell>
        </row>
        <row r="353">
          <cell r="N353">
            <v>3933241679.0850606</v>
          </cell>
        </row>
        <row r="354">
          <cell r="N354">
            <v>3519211765.6760111</v>
          </cell>
        </row>
        <row r="355">
          <cell r="N355">
            <v>3726212556.2785258</v>
          </cell>
        </row>
        <row r="356">
          <cell r="N356">
            <v>3726212556.2785258</v>
          </cell>
        </row>
        <row r="357">
          <cell r="N357">
            <v>197918924549.74582</v>
          </cell>
        </row>
        <row r="358">
          <cell r="N358">
            <v>61587944675.118797</v>
          </cell>
        </row>
        <row r="359">
          <cell r="N359">
            <v>243699205538.54178</v>
          </cell>
        </row>
        <row r="360">
          <cell r="N360">
            <v>701068654928.93555</v>
          </cell>
        </row>
        <row r="361">
          <cell r="N361">
            <v>217372513067.90207</v>
          </cell>
        </row>
        <row r="362">
          <cell r="N362">
            <v>56984647474.271019</v>
          </cell>
        </row>
        <row r="363">
          <cell r="N363">
            <v>10580579582.097574</v>
          </cell>
        </row>
        <row r="364">
          <cell r="N364">
            <v>151606116538.5907</v>
          </cell>
        </row>
        <row r="365">
          <cell r="N365">
            <v>74563230045.500504</v>
          </cell>
        </row>
        <row r="366">
          <cell r="N366">
            <v>6482512849.5554008</v>
          </cell>
        </row>
        <row r="367">
          <cell r="N367">
            <v>5085351761.78578</v>
          </cell>
        </row>
        <row r="368">
          <cell r="N368">
            <v>402247878608.67877</v>
          </cell>
        </row>
        <row r="369">
          <cell r="N369">
            <v>81547626706.772263</v>
          </cell>
        </row>
        <row r="370">
          <cell r="N370">
            <v>145098638400.24762</v>
          </cell>
        </row>
        <row r="371">
          <cell r="N371">
            <v>141047421378.23437</v>
          </cell>
        </row>
        <row r="372">
          <cell r="N372">
            <v>6748959089.5617399</v>
          </cell>
        </row>
        <row r="373">
          <cell r="N373">
            <v>726593986718.50037</v>
          </cell>
        </row>
        <row r="374">
          <cell r="N374">
            <v>86252129507.389923</v>
          </cell>
        </row>
        <row r="375">
          <cell r="N375">
            <v>290170679892.17639</v>
          </cell>
        </row>
        <row r="376">
          <cell r="N376">
            <v>195076461932.59381</v>
          </cell>
        </row>
        <row r="377">
          <cell r="N377">
            <v>73192722633.614044</v>
          </cell>
        </row>
        <row r="378">
          <cell r="N378">
            <v>8684963220.459898</v>
          </cell>
        </row>
        <row r="379">
          <cell r="N379">
            <v>704614770909.78796</v>
          </cell>
        </row>
        <row r="380">
          <cell r="N380">
            <v>183606558396.29303</v>
          </cell>
        </row>
        <row r="381">
          <cell r="N381">
            <v>95494311757.620117</v>
          </cell>
        </row>
        <row r="382">
          <cell r="N382">
            <v>1134913270421.3582</v>
          </cell>
        </row>
        <row r="383">
          <cell r="N383">
            <v>129588719593.24547</v>
          </cell>
        </row>
        <row r="384">
          <cell r="N384">
            <v>14102085200.992977</v>
          </cell>
        </row>
        <row r="385">
          <cell r="N385">
            <v>10527260063.666906</v>
          </cell>
        </row>
        <row r="386">
          <cell r="N386">
            <v>8552434901.9269209</v>
          </cell>
        </row>
        <row r="387">
          <cell r="N387">
            <v>7503820777.3539362</v>
          </cell>
        </row>
        <row r="388">
          <cell r="N388">
            <v>6831394408.5451374</v>
          </cell>
        </row>
        <row r="389">
          <cell r="N389">
            <v>6210363704.5329666</v>
          </cell>
        </row>
        <row r="390">
          <cell r="N390">
            <v>6003362913.9297552</v>
          </cell>
        </row>
        <row r="391">
          <cell r="N391">
            <v>6003362913.9297552</v>
          </cell>
        </row>
        <row r="392">
          <cell r="N392">
            <v>5796333791.1229486</v>
          </cell>
        </row>
        <row r="393">
          <cell r="N393">
            <v>92937813155.295197</v>
          </cell>
        </row>
        <row r="394">
          <cell r="N394">
            <v>18601869786.226196</v>
          </cell>
        </row>
        <row r="395">
          <cell r="N395">
            <v>7016700413.6176052</v>
          </cell>
        </row>
        <row r="396">
          <cell r="N396">
            <v>18067996554.346504</v>
          </cell>
        </row>
        <row r="397">
          <cell r="N397">
            <v>199017602080.0239</v>
          </cell>
        </row>
        <row r="398">
          <cell r="N398">
            <v>52373982795.450722</v>
          </cell>
        </row>
        <row r="399">
          <cell r="N399">
            <v>6527013242.4052944</v>
          </cell>
        </row>
        <row r="400">
          <cell r="N400">
            <v>25401498865.432178</v>
          </cell>
        </row>
        <row r="401">
          <cell r="N401">
            <v>688755274991.42896</v>
          </cell>
        </row>
        <row r="402">
          <cell r="N402">
            <v>206313752249.29443</v>
          </cell>
        </row>
        <row r="403">
          <cell r="N403">
            <v>66939915228.648155</v>
          </cell>
        </row>
        <row r="404">
          <cell r="N404">
            <v>91402973820.693344</v>
          </cell>
        </row>
        <row r="405">
          <cell r="N405">
            <v>138775519190.14047</v>
          </cell>
        </row>
        <row r="406">
          <cell r="N406">
            <v>9162771710.1014538</v>
          </cell>
        </row>
        <row r="407">
          <cell r="N407">
            <v>6266559532.0095825</v>
          </cell>
        </row>
        <row r="408">
          <cell r="N408">
            <v>5776055663.0067663</v>
          </cell>
        </row>
        <row r="409">
          <cell r="N409">
            <v>5447224717.4559441</v>
          </cell>
        </row>
        <row r="410">
          <cell r="N410">
            <v>5226698751.90769</v>
          </cell>
        </row>
        <row r="411">
          <cell r="N411">
            <v>196833204185.81512</v>
          </cell>
        </row>
        <row r="412">
          <cell r="N412">
            <v>490051563066.28693</v>
          </cell>
        </row>
        <row r="413">
          <cell r="N413">
            <v>239751707636.40771</v>
          </cell>
        </row>
        <row r="414">
          <cell r="N414">
            <v>320607951196.13196</v>
          </cell>
        </row>
        <row r="415">
          <cell r="N415">
            <v>63547851684.756264</v>
          </cell>
        </row>
        <row r="416">
          <cell r="N416">
            <v>8415577709.4864674</v>
          </cell>
        </row>
        <row r="417">
          <cell r="N417">
            <v>7259184601.6709509</v>
          </cell>
        </row>
        <row r="418">
          <cell r="N418">
            <v>24807520903.366669</v>
          </cell>
        </row>
        <row r="419">
          <cell r="N419">
            <v>1795043649354.2876</v>
          </cell>
        </row>
        <row r="420">
          <cell r="N420">
            <v>802837011423.9978</v>
          </cell>
        </row>
        <row r="421">
          <cell r="N421">
            <v>172257608248.14297</v>
          </cell>
        </row>
        <row r="422">
          <cell r="N422">
            <v>126166225417.56427</v>
          </cell>
        </row>
        <row r="423">
          <cell r="N423">
            <v>78927026812.112579</v>
          </cell>
        </row>
        <row r="424">
          <cell r="N424">
            <v>261553722940.25159</v>
          </cell>
        </row>
        <row r="425">
          <cell r="N425">
            <v>171286022721.09329</v>
          </cell>
        </row>
        <row r="426">
          <cell r="N426">
            <v>38469434438.813698</v>
          </cell>
        </row>
        <row r="427">
          <cell r="N427">
            <v>10241403978.879225</v>
          </cell>
        </row>
        <row r="428">
          <cell r="N428">
            <v>7677779571.8105221</v>
          </cell>
        </row>
        <row r="429">
          <cell r="N429">
            <v>7214326053.4874725</v>
          </cell>
        </row>
        <row r="430">
          <cell r="N430">
            <v>67282117189.40416</v>
          </cell>
        </row>
        <row r="431">
          <cell r="N431">
            <v>311515260456.19971</v>
          </cell>
        </row>
        <row r="432">
          <cell r="N432">
            <v>1548524838947.3379</v>
          </cell>
        </row>
        <row r="433">
          <cell r="N433">
            <v>368838214927.80658</v>
          </cell>
        </row>
        <row r="434">
          <cell r="N434">
            <v>119419245896.37872</v>
          </cell>
        </row>
        <row r="435">
          <cell r="N435">
            <v>92272529713.04039</v>
          </cell>
        </row>
        <row r="436">
          <cell r="N436">
            <v>79640149273.958603</v>
          </cell>
        </row>
        <row r="437">
          <cell r="N437">
            <v>69905981352.552948</v>
          </cell>
        </row>
        <row r="438">
          <cell r="N438">
            <v>63053344787.520615</v>
          </cell>
        </row>
        <row r="439">
          <cell r="N439">
            <v>26820170207.764942</v>
          </cell>
        </row>
        <row r="440">
          <cell r="N440">
            <v>13757890762.997234</v>
          </cell>
        </row>
        <row r="441">
          <cell r="N441">
            <v>10108950936.551746</v>
          </cell>
        </row>
        <row r="442">
          <cell r="N442">
            <v>8219161950.9222527</v>
          </cell>
        </row>
        <row r="443">
          <cell r="N443">
            <v>7803647706.119297</v>
          </cell>
        </row>
        <row r="444">
          <cell r="N444">
            <v>121272560258.55368</v>
          </cell>
        </row>
        <row r="445">
          <cell r="N445">
            <v>37771435835.379166</v>
          </cell>
        </row>
        <row r="446">
          <cell r="N446">
            <v>209299795280.25958</v>
          </cell>
        </row>
        <row r="447">
          <cell r="N447">
            <v>787737666326.68457</v>
          </cell>
        </row>
        <row r="448">
          <cell r="N448">
            <v>116941817104.81178</v>
          </cell>
        </row>
        <row r="449">
          <cell r="N449">
            <v>292447182643.56049</v>
          </cell>
        </row>
        <row r="450">
          <cell r="N450">
            <v>2603666053131.6558</v>
          </cell>
        </row>
        <row r="451">
          <cell r="N451">
            <v>319340166800.77936</v>
          </cell>
        </row>
        <row r="452">
          <cell r="N452">
            <v>193285006419.95673</v>
          </cell>
        </row>
        <row r="453">
          <cell r="N453">
            <v>161951964234.75253</v>
          </cell>
        </row>
        <row r="454">
          <cell r="N454">
            <v>128864339651.15854</v>
          </cell>
        </row>
        <row r="455">
          <cell r="N455">
            <v>15176800187.665945</v>
          </cell>
        </row>
        <row r="456">
          <cell r="N456">
            <v>305679969783.20856</v>
          </cell>
        </row>
        <row r="457">
          <cell r="N457">
            <v>509609148582.49628</v>
          </cell>
        </row>
        <row r="458">
          <cell r="N458">
            <v>122138479643.51437</v>
          </cell>
        </row>
        <row r="459">
          <cell r="N459">
            <v>13437756407.616282</v>
          </cell>
        </row>
        <row r="460">
          <cell r="N460">
            <v>288762358831.71863</v>
          </cell>
        </row>
        <row r="461">
          <cell r="N461">
            <v>14308705061.589941</v>
          </cell>
        </row>
        <row r="462">
          <cell r="N462">
            <v>577092617283.80334</v>
          </cell>
        </row>
        <row r="463">
          <cell r="N463">
            <v>574237104806.76489</v>
          </cell>
        </row>
        <row r="464">
          <cell r="N464">
            <v>668641435453.80371</v>
          </cell>
        </row>
        <row r="465">
          <cell r="N465">
            <v>206139497767.37592</v>
          </cell>
        </row>
        <row r="466">
          <cell r="N466">
            <v>210019979640.20367</v>
          </cell>
        </row>
        <row r="467">
          <cell r="N467">
            <v>13851082736.597998</v>
          </cell>
        </row>
        <row r="468">
          <cell r="N468">
            <v>11158669911.624367</v>
          </cell>
        </row>
        <row r="469">
          <cell r="N469">
            <v>10092341236.865061</v>
          </cell>
        </row>
        <row r="470">
          <cell r="N470">
            <v>9587495519.3492031</v>
          </cell>
        </row>
        <row r="471">
          <cell r="N471">
            <v>9151825326.0254364</v>
          </cell>
        </row>
        <row r="472">
          <cell r="N472">
            <v>790515684313.72681</v>
          </cell>
        </row>
        <row r="473">
          <cell r="N473">
            <v>161806876147.965</v>
          </cell>
        </row>
        <row r="474">
          <cell r="N474">
            <v>23962905364.38467</v>
          </cell>
        </row>
        <row r="475">
          <cell r="N475">
            <v>355550751776.80652</v>
          </cell>
        </row>
        <row r="476">
          <cell r="N476">
            <v>1345706975670.1355</v>
          </cell>
        </row>
        <row r="477">
          <cell r="N477">
            <v>127342947228.32854</v>
          </cell>
        </row>
        <row r="478">
          <cell r="N478">
            <v>94988152067.178497</v>
          </cell>
        </row>
        <row r="479">
          <cell r="N479">
            <v>12623304600.588633</v>
          </cell>
        </row>
        <row r="480">
          <cell r="N480">
            <v>10829556927.374779</v>
          </cell>
        </row>
        <row r="481">
          <cell r="N481">
            <v>9996087030.5764847</v>
          </cell>
        </row>
        <row r="482">
          <cell r="N482">
            <v>9522574679.6057701</v>
          </cell>
        </row>
        <row r="483">
          <cell r="N483">
            <v>9315545556.7994518</v>
          </cell>
        </row>
        <row r="484">
          <cell r="N484">
            <v>9108544766.1964798</v>
          </cell>
        </row>
        <row r="485">
          <cell r="N485">
            <v>8694514852.7869949</v>
          </cell>
        </row>
        <row r="486">
          <cell r="N486">
            <v>1014574929453.2546</v>
          </cell>
        </row>
        <row r="487">
          <cell r="N487">
            <v>114448439168.41483</v>
          </cell>
        </row>
        <row r="488">
          <cell r="N488">
            <v>958756219861.2085</v>
          </cell>
        </row>
        <row r="489">
          <cell r="N489">
            <v>1701989650770.988</v>
          </cell>
        </row>
        <row r="490">
          <cell r="N490">
            <v>119850474630.89355</v>
          </cell>
        </row>
        <row r="491">
          <cell r="N491">
            <v>15812845077.213356</v>
          </cell>
        </row>
        <row r="492">
          <cell r="N492">
            <v>2156410206209.9131</v>
          </cell>
        </row>
        <row r="493">
          <cell r="N493">
            <v>168361673057501.03</v>
          </cell>
        </row>
        <row r="494">
          <cell r="N494">
            <v>856938458777.36633</v>
          </cell>
        </row>
        <row r="495">
          <cell r="N495">
            <v>350793241768.27643</v>
          </cell>
        </row>
        <row r="496">
          <cell r="N496">
            <v>548660385750.89716</v>
          </cell>
        </row>
        <row r="497">
          <cell r="N497">
            <v>1489642999840.1956</v>
          </cell>
        </row>
        <row r="498">
          <cell r="N498">
            <v>297684591714.03516</v>
          </cell>
        </row>
        <row r="499">
          <cell r="N499">
            <v>360144638971.87286</v>
          </cell>
        </row>
        <row r="500">
          <cell r="N500">
            <v>323390434884.31067</v>
          </cell>
        </row>
        <row r="501">
          <cell r="N501">
            <v>39536461691.444901</v>
          </cell>
        </row>
        <row r="502">
          <cell r="N502">
            <v>688400696083.08447</v>
          </cell>
        </row>
        <row r="503">
          <cell r="N503">
            <v>1182143214209.4731</v>
          </cell>
        </row>
        <row r="504">
          <cell r="N504">
            <v>829818928472.66187</v>
          </cell>
        </row>
        <row r="505">
          <cell r="N505">
            <v>203318061835.08929</v>
          </cell>
        </row>
        <row r="506">
          <cell r="N506">
            <v>168240030072.43774</v>
          </cell>
        </row>
        <row r="507">
          <cell r="N507">
            <v>20980056708.823021</v>
          </cell>
        </row>
        <row r="508">
          <cell r="N508">
            <v>16661056172.768589</v>
          </cell>
        </row>
        <row r="509">
          <cell r="N509">
            <v>13934738779.64127</v>
          </cell>
        </row>
        <row r="510">
          <cell r="N510">
            <v>1613832709696.8489</v>
          </cell>
        </row>
        <row r="511">
          <cell r="N511">
            <v>1164064842142.8191</v>
          </cell>
        </row>
        <row r="512">
          <cell r="N512">
            <v>18297229838.649498</v>
          </cell>
        </row>
        <row r="513">
          <cell r="N513">
            <v>20681962913.193275</v>
          </cell>
        </row>
        <row r="514">
          <cell r="N514">
            <v>355496392672.31024</v>
          </cell>
        </row>
        <row r="515">
          <cell r="N515">
            <v>136235558881.68518</v>
          </cell>
        </row>
        <row r="516">
          <cell r="N516">
            <v>14802607578.576715</v>
          </cell>
        </row>
        <row r="517">
          <cell r="N517">
            <v>11598247443.062757</v>
          </cell>
        </row>
        <row r="518">
          <cell r="N518">
            <v>10728503432.642971</v>
          </cell>
        </row>
        <row r="519">
          <cell r="N519">
            <v>11450587631.387207</v>
          </cell>
        </row>
        <row r="520">
          <cell r="N520">
            <v>9775561065.0274353</v>
          </cell>
        </row>
        <row r="521">
          <cell r="N521">
            <v>8694514852.7869949</v>
          </cell>
        </row>
        <row r="522">
          <cell r="N522">
            <v>8280484939.3772907</v>
          </cell>
        </row>
        <row r="523">
          <cell r="N523">
            <v>470597176183.67322</v>
          </cell>
        </row>
        <row r="524">
          <cell r="N524">
            <v>1475079952219.5613</v>
          </cell>
        </row>
        <row r="525">
          <cell r="N525">
            <v>2674510453230.1572</v>
          </cell>
        </row>
        <row r="526">
          <cell r="N526">
            <v>343569518460.2337</v>
          </cell>
        </row>
        <row r="527">
          <cell r="N527">
            <v>1318296347894.7827</v>
          </cell>
        </row>
        <row r="528">
          <cell r="N528">
            <v>282367588371.7168</v>
          </cell>
        </row>
        <row r="529">
          <cell r="N529">
            <v>202864912094.18823</v>
          </cell>
        </row>
        <row r="530">
          <cell r="N530">
            <v>171538031348.07623</v>
          </cell>
        </row>
        <row r="531">
          <cell r="N531">
            <v>34671110020.735451</v>
          </cell>
        </row>
        <row r="532">
          <cell r="N532">
            <v>1580676520116.0891</v>
          </cell>
        </row>
        <row r="533">
          <cell r="N533">
            <v>940593321817.72095</v>
          </cell>
        </row>
        <row r="534">
          <cell r="N534">
            <v>370060825629.46887</v>
          </cell>
        </row>
        <row r="535">
          <cell r="N535">
            <v>52733606613.688606</v>
          </cell>
        </row>
        <row r="536">
          <cell r="N536">
            <v>32272572774.309769</v>
          </cell>
        </row>
        <row r="537">
          <cell r="N537">
            <v>12761798397.730709</v>
          </cell>
        </row>
        <row r="538">
          <cell r="N538">
            <v>217920916070.79858</v>
          </cell>
        </row>
        <row r="539">
          <cell r="N539">
            <v>364766989577.23071</v>
          </cell>
        </row>
        <row r="540">
          <cell r="N540">
            <v>602832605328.1947</v>
          </cell>
        </row>
        <row r="541">
          <cell r="N541">
            <v>3002388503571.667</v>
          </cell>
        </row>
        <row r="542">
          <cell r="N542">
            <v>465130701711.10608</v>
          </cell>
        </row>
        <row r="543">
          <cell r="N543">
            <v>104812290600.45111</v>
          </cell>
        </row>
        <row r="544">
          <cell r="N544">
            <v>13150478989.647001</v>
          </cell>
        </row>
        <row r="545">
          <cell r="N545">
            <v>10720294679.964952</v>
          </cell>
        </row>
        <row r="546">
          <cell r="N546">
            <v>10293960290.087093</v>
          </cell>
        </row>
        <row r="547">
          <cell r="N547">
            <v>8966436483.1329308</v>
          </cell>
        </row>
        <row r="548">
          <cell r="N548">
            <v>8111354638.6245909</v>
          </cell>
        </row>
        <row r="549">
          <cell r="N549">
            <v>7659454235.3648167</v>
          </cell>
        </row>
        <row r="550">
          <cell r="N550">
            <v>7452425112.5570517</v>
          </cell>
        </row>
        <row r="551">
          <cell r="N551">
            <v>7245424321.9551287</v>
          </cell>
        </row>
        <row r="552">
          <cell r="N552">
            <v>10454697470813.795</v>
          </cell>
        </row>
        <row r="553">
          <cell r="N553">
            <v>591604917281.75354</v>
          </cell>
        </row>
        <row r="554">
          <cell r="N554">
            <v>1442377491553.8582</v>
          </cell>
        </row>
        <row r="555">
          <cell r="N555">
            <v>141838058234.05728</v>
          </cell>
        </row>
        <row r="556">
          <cell r="N556">
            <v>65925088090.945305</v>
          </cell>
        </row>
        <row r="557">
          <cell r="N557">
            <v>8846382427.1823215</v>
          </cell>
        </row>
        <row r="558">
          <cell r="N558">
            <v>8004036124.6022062</v>
          </cell>
        </row>
        <row r="559">
          <cell r="N559">
            <v>7517345952.3004856</v>
          </cell>
        </row>
        <row r="560">
          <cell r="N560">
            <v>7076294021.2023582</v>
          </cell>
        </row>
        <row r="561">
          <cell r="N561">
            <v>274899481833.05847</v>
          </cell>
        </row>
        <row r="562">
          <cell r="N562">
            <v>144392860571.98053</v>
          </cell>
        </row>
        <row r="563">
          <cell r="N563">
            <v>22937430492.555126</v>
          </cell>
        </row>
        <row r="564">
          <cell r="N564">
            <v>934088141823.83521</v>
          </cell>
        </row>
        <row r="565">
          <cell r="N565">
            <v>294000360110.6637</v>
          </cell>
        </row>
        <row r="566">
          <cell r="N566">
            <v>22821362830.134838</v>
          </cell>
        </row>
        <row r="567">
          <cell r="N567">
            <v>9007680536.5932999</v>
          </cell>
        </row>
        <row r="568">
          <cell r="N568">
            <v>2441613709459.8994</v>
          </cell>
        </row>
        <row r="569">
          <cell r="N569">
            <v>142167299708.67038</v>
          </cell>
        </row>
        <row r="570">
          <cell r="N570">
            <v>93584818302.520508</v>
          </cell>
        </row>
        <row r="571">
          <cell r="N571">
            <v>71400409154.013779</v>
          </cell>
        </row>
        <row r="572">
          <cell r="N572">
            <v>140411437515.02716</v>
          </cell>
        </row>
        <row r="573">
          <cell r="N573">
            <v>11782976392.758072</v>
          </cell>
        </row>
        <row r="574">
          <cell r="N574">
            <v>1400629355981.5444</v>
          </cell>
        </row>
        <row r="575">
          <cell r="N575">
            <v>436528955880.63232</v>
          </cell>
        </row>
        <row r="576">
          <cell r="N576">
            <v>672339828320.60437</v>
          </cell>
        </row>
        <row r="577">
          <cell r="N577">
            <v>127333268461.75803</v>
          </cell>
        </row>
        <row r="578">
          <cell r="N578">
            <v>49993622490.664482</v>
          </cell>
        </row>
        <row r="579">
          <cell r="N579">
            <v>242329895375.98999</v>
          </cell>
        </row>
        <row r="580">
          <cell r="N580">
            <v>70461020569.085663</v>
          </cell>
        </row>
        <row r="581">
          <cell r="N581">
            <v>59851096261.128677</v>
          </cell>
        </row>
        <row r="582">
          <cell r="N582">
            <v>7904635872.1573782</v>
          </cell>
        </row>
        <row r="583">
          <cell r="N583">
            <v>7122279616.0206232</v>
          </cell>
        </row>
        <row r="584">
          <cell r="N584">
            <v>6482285334.8782349</v>
          </cell>
        </row>
        <row r="585">
          <cell r="N585">
            <v>6003362913.9297552</v>
          </cell>
        </row>
        <row r="586">
          <cell r="N586">
            <v>5796333791.1229486</v>
          </cell>
        </row>
        <row r="587">
          <cell r="N587">
            <v>6571646580.108408</v>
          </cell>
        </row>
        <row r="588">
          <cell r="N588">
            <v>5333096984.9721317</v>
          </cell>
        </row>
        <row r="589">
          <cell r="N589">
            <v>5237518891.8649292</v>
          </cell>
        </row>
        <row r="590">
          <cell r="N590">
            <v>13193990223.402655</v>
          </cell>
        </row>
        <row r="591">
          <cell r="N591">
            <v>30974730446.515587</v>
          </cell>
        </row>
        <row r="592">
          <cell r="N592">
            <v>6944181602.4695702</v>
          </cell>
        </row>
        <row r="593">
          <cell r="N593">
            <v>5918445973.7482691</v>
          </cell>
        </row>
        <row r="594">
          <cell r="N594">
            <v>54899038735.882668</v>
          </cell>
        </row>
        <row r="595">
          <cell r="N595">
            <v>8658716384.5863075</v>
          </cell>
        </row>
        <row r="596">
          <cell r="N596">
            <v>658472823788.00293</v>
          </cell>
        </row>
        <row r="597">
          <cell r="N597">
            <v>39649411831.081848</v>
          </cell>
        </row>
        <row r="598">
          <cell r="N598">
            <v>12780372075.3825</v>
          </cell>
        </row>
        <row r="599">
          <cell r="N599">
            <v>6669536520.0432701</v>
          </cell>
        </row>
        <row r="600">
          <cell r="N600">
            <v>196501015965.05405</v>
          </cell>
        </row>
        <row r="601">
          <cell r="N601">
            <v>32087744787.455215</v>
          </cell>
        </row>
        <row r="602">
          <cell r="N602">
            <v>6368760816.1422195</v>
          </cell>
        </row>
        <row r="603">
          <cell r="N603">
            <v>5098501254.8487625</v>
          </cell>
        </row>
        <row r="604">
          <cell r="N604">
            <v>4474379902.8195438</v>
          </cell>
        </row>
        <row r="605">
          <cell r="N605">
            <v>4205163309.4320784</v>
          </cell>
        </row>
        <row r="606">
          <cell r="N606">
            <v>4169997854.5710526</v>
          </cell>
        </row>
        <row r="607">
          <cell r="N607">
            <v>4140242469.6886454</v>
          </cell>
        </row>
        <row r="608">
          <cell r="N608">
            <v>4140242469.6886454</v>
          </cell>
        </row>
        <row r="609">
          <cell r="N609">
            <v>4498509958.2657423</v>
          </cell>
        </row>
        <row r="610">
          <cell r="N610">
            <v>4026772440.663588</v>
          </cell>
        </row>
        <row r="611">
          <cell r="N611">
            <v>3613887990.3018513</v>
          </cell>
        </row>
        <row r="612">
          <cell r="N612">
            <v>3941705599.7707272</v>
          </cell>
        </row>
        <row r="613">
          <cell r="N613">
            <v>5547681977.267992</v>
          </cell>
        </row>
        <row r="614">
          <cell r="N614">
            <v>3229613135.5370879</v>
          </cell>
        </row>
        <row r="615">
          <cell r="N615">
            <v>3440521588.1285052</v>
          </cell>
        </row>
        <row r="616">
          <cell r="N616">
            <v>2963091645.404243</v>
          </cell>
        </row>
        <row r="617">
          <cell r="N617">
            <v>3113296957.2344127</v>
          </cell>
        </row>
        <row r="618">
          <cell r="N618">
            <v>3105181852.2664833</v>
          </cell>
        </row>
        <row r="619">
          <cell r="N619">
            <v>3105181852.2664833</v>
          </cell>
        </row>
        <row r="620">
          <cell r="N620">
            <v>3105181852.2664833</v>
          </cell>
        </row>
        <row r="621">
          <cell r="N621">
            <v>3105181852.2664833</v>
          </cell>
        </row>
        <row r="622">
          <cell r="N622">
            <v>167104274069.93805</v>
          </cell>
        </row>
        <row r="623">
          <cell r="N623">
            <v>1190480763893.0757</v>
          </cell>
        </row>
        <row r="624">
          <cell r="N624">
            <v>360096832665.21265</v>
          </cell>
        </row>
        <row r="625">
          <cell r="N625">
            <v>8786880565.070406</v>
          </cell>
        </row>
        <row r="626">
          <cell r="N626">
            <v>1817678720176.9719</v>
          </cell>
        </row>
        <row r="627">
          <cell r="N627">
            <v>635090084986.35083</v>
          </cell>
        </row>
        <row r="628">
          <cell r="N628">
            <v>35445970801.790123</v>
          </cell>
        </row>
        <row r="629">
          <cell r="N629">
            <v>275063122469.59827</v>
          </cell>
        </row>
        <row r="630">
          <cell r="N630">
            <v>1210716124307.7336</v>
          </cell>
        </row>
        <row r="631">
          <cell r="N631">
            <v>314392119963.23279</v>
          </cell>
        </row>
        <row r="632">
          <cell r="N632">
            <v>292123362572.75153</v>
          </cell>
        </row>
        <row r="633">
          <cell r="N633">
            <v>273609644121.31909</v>
          </cell>
        </row>
        <row r="634">
          <cell r="N634">
            <v>85907005053.925156</v>
          </cell>
        </row>
        <row r="635">
          <cell r="N635">
            <v>243115929907.83405</v>
          </cell>
        </row>
        <row r="636">
          <cell r="N636">
            <v>3668142488395.8394</v>
          </cell>
        </row>
        <row r="637">
          <cell r="N637">
            <v>79510424709.342697</v>
          </cell>
        </row>
        <row r="638">
          <cell r="N638">
            <v>50204046446.142311</v>
          </cell>
        </row>
        <row r="639">
          <cell r="N639">
            <v>5971795313.3100386</v>
          </cell>
        </row>
        <row r="640">
          <cell r="N640">
            <v>5126020941.4212065</v>
          </cell>
        </row>
        <row r="641">
          <cell r="N641">
            <v>668016150560.13806</v>
          </cell>
        </row>
        <row r="642">
          <cell r="N642">
            <v>3110223282954.5508</v>
          </cell>
        </row>
        <row r="643">
          <cell r="N643">
            <v>170045079241.71478</v>
          </cell>
        </row>
        <row r="644">
          <cell r="N644">
            <v>57604045580.587967</v>
          </cell>
        </row>
        <row r="645">
          <cell r="N645">
            <v>39231947313.661087</v>
          </cell>
        </row>
        <row r="646">
          <cell r="N646">
            <v>5447535076.5519056</v>
          </cell>
        </row>
        <row r="647">
          <cell r="N647">
            <v>10018978570.332327</v>
          </cell>
        </row>
        <row r="648">
          <cell r="N648">
            <v>5835615696.2855606</v>
          </cell>
        </row>
        <row r="649">
          <cell r="N649">
            <v>4455830270.9221802</v>
          </cell>
        </row>
        <row r="650">
          <cell r="N650">
            <v>4056921920.6930113</v>
          </cell>
        </row>
        <row r="651">
          <cell r="N651">
            <v>4749252176.5854025</v>
          </cell>
        </row>
        <row r="652">
          <cell r="N652">
            <v>5209869991.0378008</v>
          </cell>
        </row>
        <row r="653">
          <cell r="N653">
            <v>3938182402.346817</v>
          </cell>
        </row>
        <row r="654">
          <cell r="N654">
            <v>4229508624.3358655</v>
          </cell>
        </row>
        <row r="655">
          <cell r="N655">
            <v>4592142872.948576</v>
          </cell>
        </row>
        <row r="656">
          <cell r="N656">
            <v>4554272383.0982399</v>
          </cell>
        </row>
        <row r="657">
          <cell r="N657">
            <v>1066136948880.9613</v>
          </cell>
        </row>
        <row r="658">
          <cell r="N658">
            <v>909497039709.99414</v>
          </cell>
        </row>
        <row r="659">
          <cell r="N659">
            <v>2680667781400.8369</v>
          </cell>
        </row>
        <row r="660">
          <cell r="N660">
            <v>1526281328153.4143</v>
          </cell>
        </row>
        <row r="661">
          <cell r="N661">
            <v>200674091576.89813</v>
          </cell>
        </row>
        <row r="662">
          <cell r="N662">
            <v>136521124146.12894</v>
          </cell>
        </row>
        <row r="663">
          <cell r="N663">
            <v>96132277539.502533</v>
          </cell>
        </row>
        <row r="664">
          <cell r="N664">
            <v>68566441376.870857</v>
          </cell>
        </row>
        <row r="665">
          <cell r="N665">
            <v>53472937642.90023</v>
          </cell>
        </row>
        <row r="666">
          <cell r="N666">
            <v>46574315483.060303</v>
          </cell>
        </row>
        <row r="667">
          <cell r="N667">
            <v>43821949689.8367</v>
          </cell>
        </row>
        <row r="668">
          <cell r="N668">
            <v>6003362913.9297552</v>
          </cell>
        </row>
        <row r="669">
          <cell r="N669">
            <v>5796333791.1229486</v>
          </cell>
        </row>
        <row r="670">
          <cell r="N670">
            <v>127455788392.4276</v>
          </cell>
        </row>
        <row r="671">
          <cell r="N671">
            <v>220250826705.36969</v>
          </cell>
        </row>
        <row r="672">
          <cell r="N672">
            <v>31232673899.301113</v>
          </cell>
        </row>
        <row r="673">
          <cell r="N673">
            <v>82003708718.015579</v>
          </cell>
        </row>
        <row r="674">
          <cell r="N674">
            <v>179740882586.71313</v>
          </cell>
        </row>
        <row r="675">
          <cell r="N675">
            <v>8042191862.0700274</v>
          </cell>
        </row>
        <row r="676">
          <cell r="N676">
            <v>5818491212.1442595</v>
          </cell>
        </row>
        <row r="677">
          <cell r="N677">
            <v>5558582083.8965168</v>
          </cell>
        </row>
        <row r="678">
          <cell r="N678">
            <v>5447224717.4559441</v>
          </cell>
        </row>
        <row r="679">
          <cell r="N679">
            <v>777215157885.19702</v>
          </cell>
        </row>
        <row r="680">
          <cell r="N680">
            <v>140362176688.28296</v>
          </cell>
        </row>
        <row r="681">
          <cell r="N681">
            <v>52435616897.792152</v>
          </cell>
        </row>
        <row r="682">
          <cell r="N682">
            <v>6797873142.4099207</v>
          </cell>
        </row>
        <row r="683">
          <cell r="N683">
            <v>6156422855.1906538</v>
          </cell>
        </row>
        <row r="684">
          <cell r="N684">
            <v>5654253840.2638769</v>
          </cell>
        </row>
        <row r="685">
          <cell r="N685">
            <v>11192408760.293667</v>
          </cell>
        </row>
        <row r="686">
          <cell r="N686">
            <v>66407394502.542213</v>
          </cell>
        </row>
        <row r="687">
          <cell r="N687">
            <v>43671286476174.891</v>
          </cell>
        </row>
        <row r="688">
          <cell r="N688">
            <v>259328256791.06866</v>
          </cell>
        </row>
        <row r="689">
          <cell r="N689">
            <v>157677905606.97021</v>
          </cell>
        </row>
        <row r="690">
          <cell r="N690">
            <v>118286230462.48328</v>
          </cell>
        </row>
        <row r="691">
          <cell r="N691">
            <v>83740420045.172775</v>
          </cell>
        </row>
        <row r="692">
          <cell r="N692">
            <v>9173465605.9399128</v>
          </cell>
        </row>
        <row r="693">
          <cell r="N693">
            <v>126285681260.86612</v>
          </cell>
        </row>
        <row r="694">
          <cell r="N694">
            <v>385305376798.3479</v>
          </cell>
        </row>
        <row r="695">
          <cell r="N695">
            <v>10924002153.6098</v>
          </cell>
        </row>
        <row r="696">
          <cell r="N696">
            <v>7501285529.2665052</v>
          </cell>
        </row>
        <row r="697">
          <cell r="N697">
            <v>7846176898.8352251</v>
          </cell>
        </row>
        <row r="698">
          <cell r="N698">
            <v>13061907907.563343</v>
          </cell>
        </row>
        <row r="699">
          <cell r="N699">
            <v>9709425325.5435219</v>
          </cell>
        </row>
        <row r="700">
          <cell r="N700">
            <v>9153595462.8784962</v>
          </cell>
        </row>
        <row r="701">
          <cell r="N701">
            <v>6785925946.5674849</v>
          </cell>
        </row>
        <row r="702">
          <cell r="N702">
            <v>6359591561.8079615</v>
          </cell>
        </row>
        <row r="703">
          <cell r="N703">
            <v>6068283753.6731882</v>
          </cell>
        </row>
        <row r="704">
          <cell r="N704">
            <v>5817974071.0374269</v>
          </cell>
        </row>
        <row r="705">
          <cell r="N705">
            <v>5589333000.520443</v>
          </cell>
        </row>
        <row r="706">
          <cell r="N706">
            <v>5589333000.520443</v>
          </cell>
        </row>
        <row r="707">
          <cell r="N707">
            <v>11647006276.34333</v>
          </cell>
        </row>
        <row r="708">
          <cell r="N708">
            <v>11121430477.765076</v>
          </cell>
        </row>
        <row r="709">
          <cell r="N709">
            <v>324112373252.0755</v>
          </cell>
        </row>
        <row r="710">
          <cell r="N710">
            <v>72375234638.024994</v>
          </cell>
        </row>
        <row r="711">
          <cell r="N711">
            <v>7049584297.7513046</v>
          </cell>
        </row>
        <row r="712">
          <cell r="N712">
            <v>6582757246.2497044</v>
          </cell>
        </row>
        <row r="713">
          <cell r="N713">
            <v>165005550874.23126</v>
          </cell>
        </row>
        <row r="714">
          <cell r="N714">
            <v>1833405764011.9084</v>
          </cell>
        </row>
        <row r="715">
          <cell r="N715">
            <v>9612174725.3007812</v>
          </cell>
        </row>
        <row r="716">
          <cell r="N716">
            <v>30291165471.1376</v>
          </cell>
        </row>
        <row r="717">
          <cell r="N717">
            <v>41636444168.94426</v>
          </cell>
        </row>
        <row r="718">
          <cell r="N718">
            <v>7221354322.0049629</v>
          </cell>
        </row>
        <row r="719">
          <cell r="N719">
            <v>5767846911.7049618</v>
          </cell>
        </row>
        <row r="720">
          <cell r="N720">
            <v>5540398205.4939232</v>
          </cell>
        </row>
        <row r="721">
          <cell r="N721">
            <v>5240223926.8542395</v>
          </cell>
        </row>
        <row r="722">
          <cell r="N722">
            <v>4801848698.5403957</v>
          </cell>
        </row>
        <row r="723">
          <cell r="N723">
            <v>4554272383.0982399</v>
          </cell>
        </row>
        <row r="724">
          <cell r="N724">
            <v>4347243260.2901602</v>
          </cell>
        </row>
        <row r="725">
          <cell r="N725">
            <v>4140242469.6886454</v>
          </cell>
        </row>
        <row r="726">
          <cell r="N726">
            <v>4140242469.6886454</v>
          </cell>
        </row>
        <row r="727">
          <cell r="N727">
            <v>23219053649.512878</v>
          </cell>
        </row>
        <row r="728">
          <cell r="N728">
            <v>5007808499.4425468</v>
          </cell>
        </row>
        <row r="729">
          <cell r="N729">
            <v>5008784162.0245161</v>
          </cell>
        </row>
        <row r="730">
          <cell r="N730">
            <v>5259159171.7794075</v>
          </cell>
        </row>
        <row r="731">
          <cell r="N731">
            <v>29984743962.881699</v>
          </cell>
        </row>
        <row r="732">
          <cell r="N732">
            <v>1049155773606.1106</v>
          </cell>
        </row>
        <row r="733">
          <cell r="N733">
            <v>1392404173280.6541</v>
          </cell>
        </row>
        <row r="734">
          <cell r="N734">
            <v>197826339176.31644</v>
          </cell>
        </row>
        <row r="735">
          <cell r="N735">
            <v>107862538428.83351</v>
          </cell>
        </row>
        <row r="736">
          <cell r="N736">
            <v>150338229151.76538</v>
          </cell>
        </row>
        <row r="737">
          <cell r="N737">
            <v>77874251934.631958</v>
          </cell>
        </row>
        <row r="738">
          <cell r="N738">
            <v>36160475429.21167</v>
          </cell>
        </row>
        <row r="739">
          <cell r="N739">
            <v>9041803233.072298</v>
          </cell>
        </row>
        <row r="740">
          <cell r="N740">
            <v>621341629950.04712</v>
          </cell>
        </row>
        <row r="741">
          <cell r="N741">
            <v>260866976634.60144</v>
          </cell>
        </row>
        <row r="742">
          <cell r="N742">
            <v>112492132812.2356</v>
          </cell>
        </row>
        <row r="743">
          <cell r="N743">
            <v>82697808927.846176</v>
          </cell>
        </row>
        <row r="744">
          <cell r="N744">
            <v>68671261624.533028</v>
          </cell>
        </row>
        <row r="745">
          <cell r="N745">
            <v>8759435692.530426</v>
          </cell>
        </row>
        <row r="746">
          <cell r="N746">
            <v>7713554935.1510105</v>
          </cell>
        </row>
        <row r="747">
          <cell r="N747">
            <v>131610286480.56226</v>
          </cell>
        </row>
        <row r="748">
          <cell r="N748">
            <v>9289757003.9726944</v>
          </cell>
        </row>
        <row r="749">
          <cell r="N749">
            <v>7663052096.8879862</v>
          </cell>
        </row>
        <row r="750">
          <cell r="N750">
            <v>7411258070.8527308</v>
          </cell>
        </row>
        <row r="751">
          <cell r="N751">
            <v>9971963669.2773132</v>
          </cell>
        </row>
        <row r="752">
          <cell r="N752">
            <v>289282825132.85596</v>
          </cell>
        </row>
        <row r="753">
          <cell r="N753">
            <v>15276610118.932013</v>
          </cell>
        </row>
        <row r="754">
          <cell r="N754">
            <v>80421763799.507629</v>
          </cell>
        </row>
        <row r="755">
          <cell r="N755">
            <v>11124976793.798731</v>
          </cell>
        </row>
        <row r="756">
          <cell r="N756">
            <v>24467022726.131458</v>
          </cell>
        </row>
        <row r="757">
          <cell r="N757">
            <v>1091532995270.7795</v>
          </cell>
        </row>
        <row r="758">
          <cell r="N758">
            <v>1356338683030.542</v>
          </cell>
        </row>
        <row r="759">
          <cell r="N759">
            <v>179692523390.34076</v>
          </cell>
        </row>
        <row r="760">
          <cell r="N760">
            <v>20479776926.194427</v>
          </cell>
        </row>
        <row r="761">
          <cell r="N761">
            <v>742401346940.79663</v>
          </cell>
        </row>
        <row r="762">
          <cell r="N762">
            <v>743647112720.11182</v>
          </cell>
        </row>
        <row r="763">
          <cell r="N763">
            <v>184449548115.22397</v>
          </cell>
        </row>
        <row r="764">
          <cell r="N764">
            <v>125899583887.13104</v>
          </cell>
        </row>
        <row r="765">
          <cell r="N765">
            <v>15027742110.403683</v>
          </cell>
        </row>
        <row r="766">
          <cell r="N766">
            <v>156753652737.61517</v>
          </cell>
        </row>
        <row r="767">
          <cell r="N767">
            <v>293387039026.42944</v>
          </cell>
        </row>
        <row r="768">
          <cell r="N768">
            <v>14501145810.456934</v>
          </cell>
        </row>
        <row r="769">
          <cell r="N769">
            <v>11371080773.386379</v>
          </cell>
        </row>
        <row r="770">
          <cell r="N770">
            <v>46016945500.233871</v>
          </cell>
        </row>
        <row r="771">
          <cell r="N771">
            <v>10774162593.637743</v>
          </cell>
        </row>
        <row r="772">
          <cell r="N772">
            <v>27180877273.820393</v>
          </cell>
        </row>
        <row r="773">
          <cell r="N773">
            <v>721989663454.17737</v>
          </cell>
        </row>
        <row r="774">
          <cell r="N774">
            <v>144891239955.04535</v>
          </cell>
        </row>
        <row r="775">
          <cell r="N775">
            <v>315361668382.12677</v>
          </cell>
        </row>
        <row r="776">
          <cell r="N776">
            <v>16444401004.883202</v>
          </cell>
        </row>
        <row r="777">
          <cell r="N777">
            <v>10528162819.916849</v>
          </cell>
        </row>
        <row r="778">
          <cell r="N778">
            <v>20716349497.915405</v>
          </cell>
        </row>
        <row r="779">
          <cell r="N779">
            <v>155910360093.59662</v>
          </cell>
        </row>
        <row r="780">
          <cell r="N780">
            <v>16057499348.757158</v>
          </cell>
        </row>
        <row r="781">
          <cell r="N781">
            <v>9415342236.2942829</v>
          </cell>
        </row>
        <row r="782">
          <cell r="N782">
            <v>8334520314.6031942</v>
          </cell>
        </row>
        <row r="783">
          <cell r="N783">
            <v>7955721180.2209082</v>
          </cell>
        </row>
        <row r="784">
          <cell r="N784">
            <v>7517345952.3004856</v>
          </cell>
        </row>
        <row r="785">
          <cell r="N785">
            <v>294439015051.34106</v>
          </cell>
        </row>
        <row r="786">
          <cell r="N786">
            <v>391084470373.65942</v>
          </cell>
        </row>
        <row r="787">
          <cell r="N787">
            <v>236445571295.94614</v>
          </cell>
        </row>
        <row r="788">
          <cell r="N788">
            <v>95311903328.668121</v>
          </cell>
        </row>
        <row r="789">
          <cell r="N789">
            <v>10913470752.714941</v>
          </cell>
        </row>
        <row r="790">
          <cell r="N790">
            <v>15081301116.024973</v>
          </cell>
        </row>
        <row r="791">
          <cell r="N791">
            <v>8907772183.3147182</v>
          </cell>
        </row>
        <row r="792">
          <cell r="N792">
            <v>8408823884.4412861</v>
          </cell>
        </row>
        <row r="793">
          <cell r="N793">
            <v>51995928418.569855</v>
          </cell>
        </row>
        <row r="794">
          <cell r="N794">
            <v>81112002068.547989</v>
          </cell>
        </row>
        <row r="795">
          <cell r="N795">
            <v>9611505348.8322983</v>
          </cell>
        </row>
        <row r="796">
          <cell r="N796">
            <v>7832933759.8321705</v>
          </cell>
        </row>
        <row r="797">
          <cell r="N797">
            <v>7605485053.8179512</v>
          </cell>
        </row>
        <row r="798">
          <cell r="N798">
            <v>7310345161.6985617</v>
          </cell>
        </row>
        <row r="799">
          <cell r="N799">
            <v>7078999056.1916685</v>
          </cell>
        </row>
        <row r="800">
          <cell r="N800">
            <v>12908612286.629423</v>
          </cell>
        </row>
        <row r="801">
          <cell r="N801">
            <v>35196748598.093498</v>
          </cell>
        </row>
        <row r="802">
          <cell r="N802">
            <v>17813149805.334095</v>
          </cell>
        </row>
        <row r="803">
          <cell r="N803">
            <v>8131549915.9315338</v>
          </cell>
        </row>
        <row r="804">
          <cell r="N804">
            <v>7501050415.8372755</v>
          </cell>
        </row>
        <row r="805">
          <cell r="N805">
            <v>7329280406.6237297</v>
          </cell>
        </row>
        <row r="806">
          <cell r="N806">
            <v>7103344371.0954561</v>
          </cell>
        </row>
        <row r="807">
          <cell r="N807">
            <v>25755957083.921616</v>
          </cell>
        </row>
        <row r="808">
          <cell r="N808">
            <v>2040518616199.2815</v>
          </cell>
        </row>
        <row r="809">
          <cell r="N809">
            <v>648162317159.79395</v>
          </cell>
        </row>
        <row r="810">
          <cell r="N810">
            <v>21231470660.57864</v>
          </cell>
        </row>
        <row r="811">
          <cell r="N811">
            <v>301267023672.76819</v>
          </cell>
        </row>
        <row r="812">
          <cell r="N812">
            <v>29023236428.790741</v>
          </cell>
        </row>
        <row r="813">
          <cell r="N813">
            <v>12311382314.093641</v>
          </cell>
        </row>
        <row r="814">
          <cell r="N814">
            <v>9851687654.4081326</v>
          </cell>
        </row>
        <row r="815">
          <cell r="N815">
            <v>306142310569.95752</v>
          </cell>
        </row>
        <row r="816">
          <cell r="N816">
            <v>261716550743.46454</v>
          </cell>
        </row>
        <row r="817">
          <cell r="N817">
            <v>85998751518.695587</v>
          </cell>
        </row>
        <row r="818">
          <cell r="N818">
            <v>10810387456.444122</v>
          </cell>
        </row>
        <row r="819">
          <cell r="N819">
            <v>9502268220.2698612</v>
          </cell>
        </row>
        <row r="820">
          <cell r="N820">
            <v>67667728320.842018</v>
          </cell>
        </row>
        <row r="821">
          <cell r="N821">
            <v>428740069240.0907</v>
          </cell>
        </row>
        <row r="822">
          <cell r="N822">
            <v>729649503200.25598</v>
          </cell>
        </row>
        <row r="823">
          <cell r="N823">
            <v>378650927763.84753</v>
          </cell>
        </row>
        <row r="824">
          <cell r="N824">
            <v>777925361972.70483</v>
          </cell>
        </row>
        <row r="825">
          <cell r="N825">
            <v>822743653889.82495</v>
          </cell>
        </row>
        <row r="826">
          <cell r="N826">
            <v>201596789306.8056</v>
          </cell>
        </row>
        <row r="827">
          <cell r="N827">
            <v>25697130505.125477</v>
          </cell>
        </row>
        <row r="828">
          <cell r="N828">
            <v>430413778503.5318</v>
          </cell>
        </row>
        <row r="829">
          <cell r="N829">
            <v>641529119300.00146</v>
          </cell>
        </row>
        <row r="830">
          <cell r="N830">
            <v>137513378337.26089</v>
          </cell>
        </row>
        <row r="831">
          <cell r="N831">
            <v>17379020106.983906</v>
          </cell>
        </row>
        <row r="832">
          <cell r="N832">
            <v>14883597866.124704</v>
          </cell>
        </row>
        <row r="833">
          <cell r="N833">
            <v>227833085571.83319</v>
          </cell>
        </row>
        <row r="834">
          <cell r="N834">
            <v>14634218707.255596</v>
          </cell>
        </row>
        <row r="835">
          <cell r="N835">
            <v>13135376412.430611</v>
          </cell>
        </row>
        <row r="836">
          <cell r="N836">
            <v>212102575308.82828</v>
          </cell>
        </row>
        <row r="837">
          <cell r="N837">
            <v>2365626745753.812</v>
          </cell>
        </row>
        <row r="838">
          <cell r="N838">
            <v>124475692444.83005</v>
          </cell>
        </row>
        <row r="839">
          <cell r="N839">
            <v>225211015192.72711</v>
          </cell>
        </row>
        <row r="840">
          <cell r="N840">
            <v>130694822384.89876</v>
          </cell>
        </row>
        <row r="841">
          <cell r="N841">
            <v>13019002471.602669</v>
          </cell>
        </row>
        <row r="842">
          <cell r="N842">
            <v>11319685100.913624</v>
          </cell>
        </row>
        <row r="843">
          <cell r="N843">
            <v>362499704940.96698</v>
          </cell>
        </row>
        <row r="844">
          <cell r="N844">
            <v>108166305733.8322</v>
          </cell>
        </row>
        <row r="845">
          <cell r="N845">
            <v>18361381188.696556</v>
          </cell>
        </row>
        <row r="846">
          <cell r="N846">
            <v>11611613640.998848</v>
          </cell>
        </row>
        <row r="847">
          <cell r="N847">
            <v>10402312197.91642</v>
          </cell>
        </row>
        <row r="848">
          <cell r="N848">
            <v>10020432345.283455</v>
          </cell>
        </row>
        <row r="849">
          <cell r="N849">
            <v>10001497100.555103</v>
          </cell>
        </row>
        <row r="850">
          <cell r="N850">
            <v>9116659871.1644096</v>
          </cell>
        </row>
        <row r="851">
          <cell r="N851">
            <v>1044844903002.765</v>
          </cell>
        </row>
        <row r="852">
          <cell r="N852">
            <v>795361123915.39136</v>
          </cell>
        </row>
        <row r="853">
          <cell r="N853">
            <v>215954204724.32236</v>
          </cell>
        </row>
        <row r="854">
          <cell r="N854">
            <v>79394334035.553513</v>
          </cell>
        </row>
        <row r="855">
          <cell r="N855">
            <v>12089261410.080673</v>
          </cell>
        </row>
        <row r="856">
          <cell r="N856">
            <v>127259054128.60292</v>
          </cell>
        </row>
        <row r="857">
          <cell r="N857">
            <v>1143997367497.8518</v>
          </cell>
        </row>
        <row r="858">
          <cell r="N858">
            <v>17776101829.862389</v>
          </cell>
        </row>
        <row r="859">
          <cell r="N859">
            <v>9536017006.4978695</v>
          </cell>
        </row>
        <row r="860">
          <cell r="N860">
            <v>8358114263.1812229</v>
          </cell>
        </row>
        <row r="861">
          <cell r="N861">
            <v>94068467230.557266</v>
          </cell>
        </row>
        <row r="862">
          <cell r="N862">
            <v>2522900256620.1328</v>
          </cell>
        </row>
        <row r="863">
          <cell r="N863">
            <v>359590988290.18011</v>
          </cell>
        </row>
        <row r="864">
          <cell r="N864">
            <v>169853625371.68246</v>
          </cell>
        </row>
        <row r="865">
          <cell r="N865">
            <v>422569643724.43384</v>
          </cell>
        </row>
        <row r="866">
          <cell r="N866">
            <v>125546684020.73215</v>
          </cell>
        </row>
        <row r="867">
          <cell r="N867">
            <v>12357367908.518272</v>
          </cell>
        </row>
        <row r="868">
          <cell r="N868">
            <v>13840332311.216629</v>
          </cell>
        </row>
        <row r="869">
          <cell r="N869">
            <v>180866982997.82748</v>
          </cell>
        </row>
        <row r="870">
          <cell r="N870">
            <v>76749718440.896927</v>
          </cell>
        </row>
        <row r="871">
          <cell r="N871">
            <v>10256750709.017275</v>
          </cell>
        </row>
        <row r="872">
          <cell r="N872">
            <v>7875462957.8621645</v>
          </cell>
        </row>
        <row r="873">
          <cell r="N873">
            <v>193448607061.54453</v>
          </cell>
        </row>
        <row r="874">
          <cell r="N874">
            <v>115037030224.41559</v>
          </cell>
        </row>
        <row r="875">
          <cell r="N875">
            <v>23281286318.178471</v>
          </cell>
        </row>
        <row r="876">
          <cell r="N876">
            <v>9742467040.6852818</v>
          </cell>
        </row>
        <row r="877">
          <cell r="N877">
            <v>100894322361.00006</v>
          </cell>
        </row>
        <row r="878">
          <cell r="N878">
            <v>1479925721991.1804</v>
          </cell>
        </row>
        <row r="879">
          <cell r="N879">
            <v>220741262141.56036</v>
          </cell>
        </row>
        <row r="880">
          <cell r="N880">
            <v>168010697296.7428</v>
          </cell>
        </row>
        <row r="881">
          <cell r="N881">
            <v>2666521211908.9985</v>
          </cell>
        </row>
        <row r="882">
          <cell r="N882">
            <v>345366840822.18011</v>
          </cell>
        </row>
        <row r="883">
          <cell r="N883">
            <v>172755524022.32178</v>
          </cell>
        </row>
        <row r="884">
          <cell r="N884">
            <v>133199422864.66695</v>
          </cell>
        </row>
        <row r="885">
          <cell r="N885">
            <v>15459194604.157007</v>
          </cell>
        </row>
        <row r="886">
          <cell r="N886">
            <v>61583387258.618034</v>
          </cell>
        </row>
        <row r="887">
          <cell r="N887">
            <v>169988394815.22385</v>
          </cell>
        </row>
        <row r="888">
          <cell r="N888">
            <v>100693444120.90549</v>
          </cell>
        </row>
        <row r="889">
          <cell r="N889">
            <v>11922090922.835588</v>
          </cell>
        </row>
        <row r="890">
          <cell r="N890">
            <v>9716285396.0952549</v>
          </cell>
        </row>
        <row r="891">
          <cell r="N891">
            <v>8345405779.1207247</v>
          </cell>
        </row>
        <row r="892">
          <cell r="N892">
            <v>1799069206954.8386</v>
          </cell>
        </row>
        <row r="893">
          <cell r="N893">
            <v>1337465802910.0576</v>
          </cell>
        </row>
        <row r="894">
          <cell r="N894">
            <v>69847714201.138367</v>
          </cell>
        </row>
        <row r="895">
          <cell r="N895">
            <v>8306784800.7246943</v>
          </cell>
        </row>
        <row r="896">
          <cell r="N896">
            <v>7282778552.0203342</v>
          </cell>
        </row>
        <row r="897">
          <cell r="N897">
            <v>6899020283.2778807</v>
          </cell>
        </row>
        <row r="898">
          <cell r="N898">
            <v>179329351950.89722</v>
          </cell>
        </row>
        <row r="899">
          <cell r="N899">
            <v>8556317131.8339977</v>
          </cell>
        </row>
        <row r="900">
          <cell r="N900">
            <v>6606726880.0571938</v>
          </cell>
        </row>
        <row r="901">
          <cell r="N901">
            <v>192754260936.6077</v>
          </cell>
        </row>
        <row r="902">
          <cell r="N902">
            <v>902563587232.48193</v>
          </cell>
        </row>
        <row r="903">
          <cell r="N903">
            <v>117536148040.31454</v>
          </cell>
        </row>
        <row r="904">
          <cell r="N904">
            <v>11297723920.58609</v>
          </cell>
        </row>
        <row r="905">
          <cell r="N905">
            <v>94431612674.810242</v>
          </cell>
        </row>
        <row r="906">
          <cell r="N906">
            <v>337952118603.0755</v>
          </cell>
        </row>
        <row r="907">
          <cell r="N907">
            <v>17510701330.488029</v>
          </cell>
        </row>
        <row r="908">
          <cell r="N908">
            <v>8364768851.7323112</v>
          </cell>
        </row>
        <row r="909">
          <cell r="N909">
            <v>5803914233.8664465</v>
          </cell>
        </row>
        <row r="910">
          <cell r="N910">
            <v>5338056118.3482637</v>
          </cell>
        </row>
        <row r="911">
          <cell r="N911">
            <v>4826194013.4441833</v>
          </cell>
        </row>
        <row r="912">
          <cell r="N912">
            <v>82285888364.211578</v>
          </cell>
        </row>
        <row r="913">
          <cell r="N913">
            <v>46209723342.428047</v>
          </cell>
        </row>
        <row r="914">
          <cell r="N914">
            <v>912745302066.18909</v>
          </cell>
        </row>
        <row r="915">
          <cell r="N915">
            <v>54731016127.634277</v>
          </cell>
        </row>
        <row r="916">
          <cell r="N916">
            <v>6110853160.9306936</v>
          </cell>
        </row>
        <row r="917">
          <cell r="N917">
            <v>4520751116.9637642</v>
          </cell>
        </row>
        <row r="918">
          <cell r="N918">
            <v>521751986668.22198</v>
          </cell>
        </row>
        <row r="919">
          <cell r="N919">
            <v>33364672522.176529</v>
          </cell>
        </row>
        <row r="920">
          <cell r="N920">
            <v>6588143666.3963394</v>
          </cell>
        </row>
        <row r="921">
          <cell r="N921">
            <v>3792101473.3372507</v>
          </cell>
        </row>
        <row r="922">
          <cell r="N922">
            <v>3702853709.1244683</v>
          </cell>
        </row>
        <row r="923">
          <cell r="N923">
            <v>3377103482.6111255</v>
          </cell>
        </row>
        <row r="924">
          <cell r="N924">
            <v>90076832519.203613</v>
          </cell>
        </row>
        <row r="925">
          <cell r="N925">
            <v>740405066101.53174</v>
          </cell>
        </row>
        <row r="926">
          <cell r="N926">
            <v>3058674873972.688</v>
          </cell>
        </row>
        <row r="927">
          <cell r="N927">
            <v>2114950832811.8621</v>
          </cell>
        </row>
        <row r="928">
          <cell r="N928">
            <v>668238614675.47534</v>
          </cell>
        </row>
        <row r="929">
          <cell r="N929">
            <v>181351224862.58243</v>
          </cell>
        </row>
        <row r="930">
          <cell r="N930">
            <v>65314436825.5718</v>
          </cell>
        </row>
        <row r="931">
          <cell r="N931">
            <v>47127721188.151917</v>
          </cell>
        </row>
        <row r="932">
          <cell r="N932">
            <v>6016719176.9996862</v>
          </cell>
        </row>
        <row r="933">
          <cell r="N933">
            <v>5654253840.2638769</v>
          </cell>
        </row>
        <row r="934">
          <cell r="N934">
            <v>664425470030.1781</v>
          </cell>
        </row>
        <row r="935">
          <cell r="N935">
            <v>114690150591.27672</v>
          </cell>
        </row>
        <row r="936">
          <cell r="N936">
            <v>290153888742.31335</v>
          </cell>
        </row>
        <row r="937">
          <cell r="N937">
            <v>61231053174.333275</v>
          </cell>
        </row>
        <row r="938">
          <cell r="N938">
            <v>41842247940.108704</v>
          </cell>
        </row>
        <row r="939">
          <cell r="N939">
            <v>5429351198.3461294</v>
          </cell>
        </row>
        <row r="940">
          <cell r="N940">
            <v>4635423432.3838968</v>
          </cell>
        </row>
        <row r="941">
          <cell r="N941">
            <v>4412164100.0335941</v>
          </cell>
        </row>
        <row r="942">
          <cell r="N942">
            <v>36061486754.253288</v>
          </cell>
        </row>
        <row r="943">
          <cell r="N943">
            <v>9760039791.5742302</v>
          </cell>
        </row>
        <row r="944">
          <cell r="N944">
            <v>7201004411.0421791</v>
          </cell>
        </row>
        <row r="945">
          <cell r="N945">
            <v>4030914897.3250299</v>
          </cell>
        </row>
        <row r="946">
          <cell r="N946">
            <v>3500483289.7721939</v>
          </cell>
        </row>
        <row r="947">
          <cell r="N947">
            <v>3377103482.6111255</v>
          </cell>
        </row>
        <row r="948">
          <cell r="N948">
            <v>2938746330.5004559</v>
          </cell>
        </row>
        <row r="949">
          <cell r="N949">
            <v>1186369344903.7729</v>
          </cell>
        </row>
        <row r="950">
          <cell r="N950">
            <v>34194004089834.219</v>
          </cell>
        </row>
        <row r="951">
          <cell r="N951">
            <v>256655490727.49939</v>
          </cell>
        </row>
        <row r="952">
          <cell r="N952">
            <v>15141320859.921707</v>
          </cell>
        </row>
        <row r="953">
          <cell r="N953">
            <v>1985625938047.8015</v>
          </cell>
        </row>
        <row r="954">
          <cell r="N954">
            <v>3919432038856.1475</v>
          </cell>
        </row>
        <row r="955">
          <cell r="N955">
            <v>211909938298.37131</v>
          </cell>
        </row>
        <row r="956">
          <cell r="N956">
            <v>141811180833.85007</v>
          </cell>
        </row>
        <row r="957">
          <cell r="N957">
            <v>828093688314.79736</v>
          </cell>
        </row>
        <row r="958">
          <cell r="N958">
            <v>306868511581.9162</v>
          </cell>
        </row>
        <row r="959">
          <cell r="N959">
            <v>66266148273.759964</v>
          </cell>
        </row>
        <row r="960">
          <cell r="N960">
            <v>8271308991.4921198</v>
          </cell>
        </row>
        <row r="961">
          <cell r="N961">
            <v>6989488736.1297331</v>
          </cell>
        </row>
        <row r="962">
          <cell r="N962">
            <v>6275284544.2764006</v>
          </cell>
        </row>
        <row r="963">
          <cell r="N963">
            <v>68517750747.850548</v>
          </cell>
        </row>
        <row r="964">
          <cell r="N964">
            <v>894693719936.39905</v>
          </cell>
        </row>
        <row r="965">
          <cell r="N965">
            <v>30491056420.473953</v>
          </cell>
        </row>
        <row r="966">
          <cell r="N966">
            <v>594623966554.09045</v>
          </cell>
        </row>
        <row r="967">
          <cell r="N967">
            <v>495850771713.44672</v>
          </cell>
        </row>
        <row r="968">
          <cell r="N968">
            <v>122388137480.7663</v>
          </cell>
        </row>
        <row r="969">
          <cell r="N969">
            <v>36600929350.083328</v>
          </cell>
        </row>
        <row r="970">
          <cell r="N970">
            <v>9513909717.3570385</v>
          </cell>
        </row>
        <row r="971">
          <cell r="N971">
            <v>6865949955.3196888</v>
          </cell>
        </row>
        <row r="972">
          <cell r="N972">
            <v>6181970470.8576975</v>
          </cell>
        </row>
        <row r="973">
          <cell r="N973">
            <v>23889144571.009773</v>
          </cell>
        </row>
        <row r="974">
          <cell r="N974">
            <v>6653542544.3271532</v>
          </cell>
        </row>
        <row r="975">
          <cell r="N975">
            <v>5507863986.060256</v>
          </cell>
        </row>
        <row r="976">
          <cell r="N976">
            <v>4539451243.9313145</v>
          </cell>
        </row>
        <row r="977">
          <cell r="N977">
            <v>4215983449.3893175</v>
          </cell>
        </row>
        <row r="978">
          <cell r="N978">
            <v>4175407924.5496712</v>
          </cell>
        </row>
        <row r="979">
          <cell r="N979">
            <v>3933241679.0850606</v>
          </cell>
        </row>
        <row r="980">
          <cell r="N980">
            <v>3726212556.2785258</v>
          </cell>
        </row>
        <row r="981">
          <cell r="N981">
            <v>3726212556.2785258</v>
          </cell>
        </row>
        <row r="982">
          <cell r="N982">
            <v>3726212556.2785258</v>
          </cell>
        </row>
        <row r="983">
          <cell r="N983">
            <v>3519211765.6760111</v>
          </cell>
        </row>
        <row r="984">
          <cell r="N984">
            <v>3519211765.6760111</v>
          </cell>
        </row>
        <row r="985">
          <cell r="N985">
            <v>3312182642.8676925</v>
          </cell>
        </row>
        <row r="986">
          <cell r="N986">
            <v>3312182642.8676925</v>
          </cell>
        </row>
        <row r="987">
          <cell r="N987">
            <v>3312182642.8676925</v>
          </cell>
        </row>
        <row r="988">
          <cell r="N988">
            <v>176471510438.09131</v>
          </cell>
        </row>
        <row r="989">
          <cell r="N989">
            <v>21122416590.982815</v>
          </cell>
        </row>
        <row r="990">
          <cell r="N990">
            <v>13252571639.520571</v>
          </cell>
        </row>
        <row r="991">
          <cell r="N991">
            <v>354847565651.45563</v>
          </cell>
        </row>
        <row r="992">
          <cell r="N992">
            <v>859750738320.30139</v>
          </cell>
        </row>
        <row r="993">
          <cell r="N993">
            <v>17193474461.4762</v>
          </cell>
        </row>
        <row r="994">
          <cell r="N994">
            <v>27367404110.104828</v>
          </cell>
        </row>
        <row r="995">
          <cell r="N995">
            <v>7634336218.923584</v>
          </cell>
        </row>
        <row r="996">
          <cell r="N996">
            <v>6543953303.0733786</v>
          </cell>
        </row>
        <row r="997">
          <cell r="N997">
            <v>286908797897.36182</v>
          </cell>
        </row>
        <row r="998">
          <cell r="N998">
            <v>54394760530.405014</v>
          </cell>
        </row>
        <row r="999">
          <cell r="N999">
            <v>4938013136.4152231</v>
          </cell>
        </row>
        <row r="1000">
          <cell r="N1000">
            <v>3594483404.1689181</v>
          </cell>
        </row>
        <row r="1001">
          <cell r="N1001">
            <v>56951201293.113686</v>
          </cell>
        </row>
        <row r="1002">
          <cell r="N1002">
            <v>32879478732.706406</v>
          </cell>
        </row>
        <row r="1003">
          <cell r="N1003">
            <v>3887162970.8451562</v>
          </cell>
        </row>
        <row r="1004">
          <cell r="N1004">
            <v>2954524121.8273177</v>
          </cell>
        </row>
        <row r="1005">
          <cell r="N1005">
            <v>40694741879.919167</v>
          </cell>
        </row>
        <row r="1006">
          <cell r="N1006">
            <v>62099031278.326439</v>
          </cell>
        </row>
        <row r="1007">
          <cell r="N1007">
            <v>4162774639.4622674</v>
          </cell>
        </row>
        <row r="1008">
          <cell r="N1008">
            <v>2832194627.5278645</v>
          </cell>
        </row>
        <row r="1009">
          <cell r="N1009">
            <v>273887622124.5022</v>
          </cell>
        </row>
        <row r="1010">
          <cell r="N1010">
            <v>83455969001.556824</v>
          </cell>
        </row>
        <row r="1011">
          <cell r="N1011">
            <v>21894324232.461819</v>
          </cell>
        </row>
        <row r="1012">
          <cell r="N1012">
            <v>3028762370.844646</v>
          </cell>
        </row>
        <row r="1013">
          <cell r="N1013">
            <v>2608578012.3881502</v>
          </cell>
        </row>
        <row r="1014">
          <cell r="N1014">
            <v>2549067244.5915089</v>
          </cell>
        </row>
        <row r="1015">
          <cell r="N1015">
            <v>62361289263.44677</v>
          </cell>
        </row>
        <row r="1016">
          <cell r="N1016">
            <v>175421467834.74704</v>
          </cell>
        </row>
        <row r="1017">
          <cell r="N1017">
            <v>85422670066.841797</v>
          </cell>
        </row>
        <row r="1018">
          <cell r="N1018">
            <v>130194179580.9117</v>
          </cell>
        </row>
        <row r="1019">
          <cell r="N1019">
            <v>31215165155.391922</v>
          </cell>
        </row>
        <row r="1020">
          <cell r="N1020">
            <v>5771223359.2059469</v>
          </cell>
        </row>
        <row r="1021">
          <cell r="N1021">
            <v>3337138424.4867253</v>
          </cell>
        </row>
        <row r="1022">
          <cell r="N1022">
            <v>2858946023.0124149</v>
          </cell>
        </row>
        <row r="1023">
          <cell r="N1023">
            <v>53513267780429.633</v>
          </cell>
        </row>
        <row r="1024">
          <cell r="N1024">
            <v>192204309566.60443</v>
          </cell>
        </row>
        <row r="1025">
          <cell r="N1025">
            <v>58709536392.841576</v>
          </cell>
        </row>
        <row r="1026">
          <cell r="N1026">
            <v>37592674053.413666</v>
          </cell>
        </row>
        <row r="1027">
          <cell r="N1027">
            <v>90786316318.821045</v>
          </cell>
        </row>
        <row r="1028">
          <cell r="N1028">
            <v>4665635575782.5488</v>
          </cell>
        </row>
        <row r="1029">
          <cell r="N1029">
            <v>583183418959.77856</v>
          </cell>
        </row>
        <row r="1030">
          <cell r="N1030">
            <v>303745944415.82391</v>
          </cell>
        </row>
        <row r="1031">
          <cell r="N1031">
            <v>251068776927.40692</v>
          </cell>
        </row>
        <row r="1032">
          <cell r="N1032">
            <v>215185130301.20276</v>
          </cell>
        </row>
        <row r="1033">
          <cell r="N1033">
            <v>175352469700.38202</v>
          </cell>
        </row>
        <row r="1034">
          <cell r="N1034">
            <v>141105766983.90738</v>
          </cell>
        </row>
        <row r="1035">
          <cell r="N1035">
            <v>95860421234.503632</v>
          </cell>
        </row>
        <row r="1036">
          <cell r="N1036">
            <v>64363379276.261826</v>
          </cell>
        </row>
        <row r="1037">
          <cell r="N1037">
            <v>49299630926.389534</v>
          </cell>
        </row>
        <row r="1038">
          <cell r="N1038">
            <v>41083109071.558144</v>
          </cell>
        </row>
        <row r="1039">
          <cell r="N1039">
            <v>5589333000.520443</v>
          </cell>
        </row>
        <row r="1040">
          <cell r="N1040">
            <v>4968302296.5074472</v>
          </cell>
        </row>
        <row r="1041">
          <cell r="N1041">
            <v>4968302296.5074472</v>
          </cell>
        </row>
        <row r="1042">
          <cell r="N1042">
            <v>105556326685.50052</v>
          </cell>
        </row>
        <row r="1043">
          <cell r="N1043">
            <v>6335990023.8910141</v>
          </cell>
        </row>
        <row r="1044">
          <cell r="N1044">
            <v>5064087165.5262251</v>
          </cell>
        </row>
        <row r="1045">
          <cell r="N1045">
            <v>33763636594.656502</v>
          </cell>
        </row>
        <row r="1046">
          <cell r="N1046">
            <v>3826025557907.2969</v>
          </cell>
        </row>
        <row r="1047">
          <cell r="N1047">
            <v>339120565471.70801</v>
          </cell>
        </row>
        <row r="1048">
          <cell r="N1048">
            <v>205529063537.47012</v>
          </cell>
        </row>
        <row r="1049">
          <cell r="N1049">
            <v>166054940039.58081</v>
          </cell>
        </row>
        <row r="1050">
          <cell r="N1050">
            <v>124750543704.60081</v>
          </cell>
        </row>
        <row r="1051">
          <cell r="N1051">
            <v>87708570320.696838</v>
          </cell>
        </row>
        <row r="1052">
          <cell r="N1052">
            <v>64398544731.122856</v>
          </cell>
        </row>
        <row r="1053">
          <cell r="N1053">
            <v>257276042648.56201</v>
          </cell>
        </row>
        <row r="1054">
          <cell r="N1054">
            <v>54405004388.77272</v>
          </cell>
        </row>
        <row r="1055">
          <cell r="N1055">
            <v>7493170426.8572006</v>
          </cell>
        </row>
        <row r="1056">
          <cell r="N1056">
            <v>6599052771.1006107</v>
          </cell>
        </row>
        <row r="1057">
          <cell r="N1057">
            <v>6068283753.6731882</v>
          </cell>
        </row>
        <row r="1058">
          <cell r="N1058">
            <v>6054758578.7266388</v>
          </cell>
        </row>
        <row r="1059">
          <cell r="N1059">
            <v>199534673455.47205</v>
          </cell>
        </row>
        <row r="1060">
          <cell r="N1060">
            <v>9068696332.3203735</v>
          </cell>
        </row>
        <row r="1061">
          <cell r="N1061">
            <v>6465849231.3383913</v>
          </cell>
        </row>
        <row r="1062">
          <cell r="N1062">
            <v>5983056453.609272</v>
          </cell>
        </row>
        <row r="1063">
          <cell r="N1063">
            <v>5861254630.8663826</v>
          </cell>
        </row>
        <row r="1064">
          <cell r="N1064">
            <v>31011984389.045826</v>
          </cell>
        </row>
        <row r="1065">
          <cell r="N1065">
            <v>16640735356.016155</v>
          </cell>
        </row>
        <row r="1066">
          <cell r="N1066">
            <v>6533909069.5758886</v>
          </cell>
        </row>
        <row r="1067">
          <cell r="N1067">
            <v>5945036920.4994459</v>
          </cell>
        </row>
        <row r="1068">
          <cell r="N1068">
            <v>5375626175.1294374</v>
          </cell>
        </row>
        <row r="1069">
          <cell r="N1069">
            <v>729768587270.32227</v>
          </cell>
        </row>
        <row r="1070">
          <cell r="N1070">
            <v>987987995834.77808</v>
          </cell>
        </row>
        <row r="1071">
          <cell r="N1071">
            <v>107383263485.95198</v>
          </cell>
        </row>
        <row r="1072">
          <cell r="N1072">
            <v>72665315499.013947</v>
          </cell>
        </row>
        <row r="1073">
          <cell r="N1073">
            <v>64212628660.995384</v>
          </cell>
        </row>
        <row r="1074">
          <cell r="N1074">
            <v>50067711522.838867</v>
          </cell>
        </row>
        <row r="1075">
          <cell r="N1075">
            <v>50906368500.651398</v>
          </cell>
        </row>
        <row r="1076">
          <cell r="N1076">
            <v>6705544667.6219273</v>
          </cell>
        </row>
        <row r="1077">
          <cell r="N1077">
            <v>6272579509.2870903</v>
          </cell>
        </row>
        <row r="1078">
          <cell r="N1078">
            <v>6210363704.5329666</v>
          </cell>
        </row>
        <row r="1079">
          <cell r="N1079">
            <v>6210363704.5329666</v>
          </cell>
        </row>
        <row r="1080">
          <cell r="N1080">
            <v>6003362913.9297552</v>
          </cell>
        </row>
        <row r="1081">
          <cell r="N1081">
            <v>1069744923539.0066</v>
          </cell>
        </row>
        <row r="1082">
          <cell r="N1082">
            <v>202102555117.1553</v>
          </cell>
        </row>
        <row r="1083">
          <cell r="N1083">
            <v>90150393675.809296</v>
          </cell>
        </row>
        <row r="1084">
          <cell r="N1084">
            <v>388492865532.42908</v>
          </cell>
        </row>
        <row r="1085">
          <cell r="N1085">
            <v>204632980520.40433</v>
          </cell>
        </row>
        <row r="1086">
          <cell r="N1086">
            <v>12779372342.587307</v>
          </cell>
        </row>
        <row r="1087">
          <cell r="N1087">
            <v>704594747090.18872</v>
          </cell>
        </row>
        <row r="1088">
          <cell r="N1088">
            <v>123481524997.57861</v>
          </cell>
        </row>
        <row r="1089">
          <cell r="N1089">
            <v>418230730259.88873</v>
          </cell>
        </row>
        <row r="1090">
          <cell r="N1090">
            <v>1291452978247.0857</v>
          </cell>
        </row>
        <row r="1091">
          <cell r="N1091">
            <v>141189408434.55887</v>
          </cell>
        </row>
        <row r="1092">
          <cell r="N1092">
            <v>100478982796.00079</v>
          </cell>
        </row>
        <row r="1093">
          <cell r="N1093">
            <v>270957962202.46078</v>
          </cell>
        </row>
        <row r="1094">
          <cell r="N1094">
            <v>1504413608244.9583</v>
          </cell>
        </row>
        <row r="1095">
          <cell r="N1095">
            <v>153298889878.98309</v>
          </cell>
        </row>
        <row r="1096">
          <cell r="N1096">
            <v>527762406854.00568</v>
          </cell>
        </row>
        <row r="1097">
          <cell r="N1097">
            <v>659071096008.79309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85" zoomScaleNormal="85" workbookViewId="0">
      <selection activeCell="I11" sqref="I11"/>
    </sheetView>
  </sheetViews>
  <sheetFormatPr defaultRowHeight="14.4" x14ac:dyDescent="0.3"/>
  <cols>
    <col min="1" max="1" width="15.44140625" customWidth="1"/>
    <col min="2" max="3" width="9.88671875" customWidth="1"/>
    <col min="4" max="4" width="15.109375" customWidth="1"/>
    <col min="5" max="5" width="9.5546875" bestFit="1" customWidth="1"/>
    <col min="6" max="6" width="10.109375" bestFit="1" customWidth="1"/>
    <col min="7" max="7" width="11.6640625" customWidth="1"/>
    <col min="8" max="8" width="9.5546875" bestFit="1" customWidth="1"/>
    <col min="9" max="9" width="14.88671875" customWidth="1"/>
    <col min="10" max="10" width="13" customWidth="1"/>
    <col min="11" max="11" width="14.5546875" customWidth="1"/>
    <col min="12" max="12" width="9.5546875" bestFit="1" customWidth="1"/>
  </cols>
  <sheetData>
    <row r="1" spans="1:7" ht="16.5" x14ac:dyDescent="0.3">
      <c r="A1" s="5" t="s">
        <v>12</v>
      </c>
      <c r="B1" s="6"/>
      <c r="C1" s="6"/>
      <c r="D1" s="6"/>
      <c r="E1" s="6"/>
      <c r="F1" s="6"/>
      <c r="G1" s="6"/>
    </row>
    <row r="2" spans="1:7" ht="15" x14ac:dyDescent="0.25">
      <c r="A2" s="6"/>
      <c r="B2" s="6"/>
      <c r="C2" s="6"/>
      <c r="D2" s="6"/>
      <c r="E2" s="6"/>
      <c r="F2" s="6"/>
      <c r="G2" s="6"/>
    </row>
    <row r="3" spans="1:7" ht="18" x14ac:dyDescent="0.35">
      <c r="A3" s="6" t="s">
        <v>7</v>
      </c>
      <c r="B3" s="6" t="s">
        <v>8</v>
      </c>
      <c r="C3" s="6"/>
      <c r="D3" s="6" t="s">
        <v>13</v>
      </c>
      <c r="E3" s="6"/>
      <c r="F3" s="7" t="s">
        <v>14</v>
      </c>
      <c r="G3" s="6" t="s">
        <v>9</v>
      </c>
    </row>
    <row r="4" spans="1:7" ht="15" x14ac:dyDescent="0.25">
      <c r="A4" s="8">
        <v>123456789</v>
      </c>
      <c r="B4" s="6">
        <f>LOG(A4,2)</f>
        <v>26.879430932860476</v>
      </c>
      <c r="C4" s="6"/>
      <c r="D4" s="6">
        <f>B4*0.9377</f>
        <v>25.20484238574327</v>
      </c>
      <c r="E4" s="6"/>
      <c r="F4" s="6">
        <f>D4-0.4614</f>
        <v>24.743442385743268</v>
      </c>
      <c r="G4" s="6">
        <f>POWER(2,F4)</f>
        <v>28087840.746968262</v>
      </c>
    </row>
    <row r="5" spans="1:7" ht="15" x14ac:dyDescent="0.25">
      <c r="A5" s="6"/>
      <c r="B5" s="6"/>
      <c r="C5" s="6"/>
      <c r="D5" s="6"/>
      <c r="E5" s="6"/>
      <c r="F5" s="6" t="b">
        <f>F4=G5</f>
        <v>1</v>
      </c>
      <c r="G5" s="6">
        <f>LOG(G4,2)</f>
        <v>24.743442385743268</v>
      </c>
    </row>
    <row r="6" spans="1:7" ht="15" x14ac:dyDescent="0.25">
      <c r="A6" s="6"/>
      <c r="B6" s="6"/>
      <c r="C6" s="6"/>
      <c r="D6" s="6"/>
      <c r="E6" s="6"/>
      <c r="F6" s="6"/>
      <c r="G6" s="6"/>
    </row>
    <row r="7" spans="1:7" ht="15" x14ac:dyDescent="0.25">
      <c r="A7" s="6"/>
      <c r="B7" s="6"/>
      <c r="C7" s="6"/>
      <c r="D7" s="6"/>
      <c r="E7" s="6"/>
      <c r="F7" s="6"/>
      <c r="G7" s="6"/>
    </row>
    <row r="8" spans="1:7" ht="15" x14ac:dyDescent="0.25">
      <c r="A8" s="62" t="s">
        <v>15</v>
      </c>
      <c r="B8" s="62"/>
      <c r="C8" s="43"/>
    </row>
    <row r="9" spans="1:7" x14ac:dyDescent="0.3">
      <c r="A9" s="43" t="s">
        <v>16</v>
      </c>
      <c r="B9" s="43" t="s">
        <v>9</v>
      </c>
      <c r="C9" s="43"/>
      <c r="D9" s="63"/>
      <c r="E9" s="44"/>
      <c r="F9" s="63"/>
    </row>
    <row r="10" spans="1:7" x14ac:dyDescent="0.3">
      <c r="A10" s="9">
        <f>A4</f>
        <v>123456789</v>
      </c>
      <c r="B10" s="10">
        <f t="shared" ref="B10" si="0">POWER(2,((LOG(A10,2)*0.9377)-0.4614))</f>
        <v>28087840.746968262</v>
      </c>
      <c r="C10" s="10"/>
      <c r="D10" s="63"/>
      <c r="E10" s="44"/>
      <c r="F10" s="63"/>
    </row>
    <row r="12" spans="1:7" ht="15" customHeight="1" x14ac:dyDescent="0.25"/>
    <row r="13" spans="1:7" ht="15.75" thickBot="1" x14ac:dyDescent="0.3">
      <c r="A13" s="3" t="s">
        <v>18</v>
      </c>
    </row>
    <row r="14" spans="1:7" ht="15.75" thickBot="1" x14ac:dyDescent="0.3">
      <c r="A14" s="51" t="s">
        <v>0</v>
      </c>
      <c r="B14" s="52"/>
      <c r="C14" s="42"/>
      <c r="D14" s="51" t="s">
        <v>1</v>
      </c>
      <c r="E14" s="55"/>
      <c r="F14" s="52"/>
    </row>
    <row r="15" spans="1:7" ht="15.75" thickBot="1" x14ac:dyDescent="0.3">
      <c r="A15" s="11" t="s">
        <v>2</v>
      </c>
      <c r="B15" s="13">
        <v>95.05</v>
      </c>
      <c r="C15" s="13"/>
      <c r="D15" s="12" t="s">
        <v>2</v>
      </c>
      <c r="E15" s="51">
        <v>95.05</v>
      </c>
      <c r="F15" s="52"/>
    </row>
    <row r="16" spans="1:7" ht="15.75" thickBot="1" x14ac:dyDescent="0.3">
      <c r="A16" s="11" t="s">
        <v>3</v>
      </c>
      <c r="B16" s="13">
        <v>0</v>
      </c>
      <c r="C16" s="13"/>
      <c r="D16" s="12" t="s">
        <v>3</v>
      </c>
      <c r="E16" s="51">
        <v>92.69</v>
      </c>
      <c r="F16" s="52"/>
    </row>
    <row r="17" spans="1:12" ht="15.75" thickBot="1" x14ac:dyDescent="0.3">
      <c r="A17" s="11" t="s">
        <v>41</v>
      </c>
      <c r="B17" s="13">
        <v>95.05</v>
      </c>
      <c r="C17" s="13"/>
      <c r="D17" s="12" t="s">
        <v>4</v>
      </c>
      <c r="E17" s="51">
        <v>95.05</v>
      </c>
      <c r="F17" s="52"/>
      <c r="I17" s="4"/>
    </row>
    <row r="18" spans="1:12" ht="15.75" thickBot="1" x14ac:dyDescent="0.3">
      <c r="A18" s="11" t="s">
        <v>42</v>
      </c>
      <c r="B18" s="13">
        <v>95.05</v>
      </c>
      <c r="C18" s="13"/>
      <c r="D18" s="12" t="s">
        <v>5</v>
      </c>
      <c r="E18" s="51">
        <v>95.05</v>
      </c>
      <c r="F18" s="52"/>
      <c r="I18" s="1"/>
    </row>
    <row r="19" spans="1:12" ht="15.75" thickBot="1" x14ac:dyDescent="0.3">
      <c r="A19" s="11" t="s">
        <v>6</v>
      </c>
      <c r="B19" s="13">
        <v>95</v>
      </c>
      <c r="C19" s="13"/>
      <c r="D19" s="12" t="s">
        <v>6</v>
      </c>
      <c r="E19" s="51">
        <v>94.08</v>
      </c>
      <c r="F19" s="52"/>
      <c r="I19" s="1"/>
    </row>
    <row r="20" spans="1:12" ht="15" x14ac:dyDescent="0.25">
      <c r="I20" s="1"/>
    </row>
    <row r="21" spans="1:12" ht="15" customHeight="1" x14ac:dyDescent="0.25">
      <c r="I21" s="1"/>
    </row>
    <row r="22" spans="1:12" ht="15" x14ac:dyDescent="0.25">
      <c r="I22" s="3" t="s">
        <v>17</v>
      </c>
    </row>
    <row r="23" spans="1:12" ht="15" x14ac:dyDescent="0.25">
      <c r="A23" s="64" t="s">
        <v>0</v>
      </c>
      <c r="B23" s="64"/>
      <c r="C23" s="45"/>
      <c r="D23" s="64" t="s">
        <v>1</v>
      </c>
      <c r="E23" s="64"/>
      <c r="F23" s="64"/>
      <c r="I23" s="75" t="s">
        <v>0</v>
      </c>
      <c r="J23" s="76"/>
      <c r="K23" s="77" t="s">
        <v>1</v>
      </c>
      <c r="L23" s="78"/>
    </row>
    <row r="24" spans="1:12" ht="15" x14ac:dyDescent="0.25">
      <c r="A24" s="45"/>
      <c r="B24" s="45" t="s">
        <v>38</v>
      </c>
      <c r="C24" s="45" t="s">
        <v>39</v>
      </c>
      <c r="D24" s="45"/>
      <c r="E24" s="45" t="s">
        <v>38</v>
      </c>
      <c r="F24" s="45" t="s">
        <v>39</v>
      </c>
      <c r="I24" s="31" t="s">
        <v>2</v>
      </c>
      <c r="J24" s="29">
        <f>C25</f>
        <v>26598150122217.125</v>
      </c>
      <c r="K24" s="30" t="s">
        <v>2</v>
      </c>
      <c r="L24" s="29">
        <f>F25</f>
        <v>56838544798956.203</v>
      </c>
    </row>
    <row r="25" spans="1:12" ht="15" x14ac:dyDescent="0.25">
      <c r="A25" s="41" t="s">
        <v>2</v>
      </c>
      <c r="B25" s="39">
        <f>EColiDailyLoad!C2</f>
        <v>26866818305269.824</v>
      </c>
      <c r="C25" s="39">
        <f>B25*0.99</f>
        <v>26598150122217.125</v>
      </c>
      <c r="D25" s="35" t="s">
        <v>2</v>
      </c>
      <c r="E25" s="39">
        <f>C30</f>
        <v>56838544798956.203</v>
      </c>
      <c r="F25" s="39">
        <f>E25</f>
        <v>56838544798956.203</v>
      </c>
      <c r="I25" s="29" t="s">
        <v>3</v>
      </c>
      <c r="J25" s="29">
        <f t="shared" ref="J25:J27" si="1">C26</f>
        <v>0</v>
      </c>
      <c r="K25" s="30" t="s">
        <v>3</v>
      </c>
      <c r="L25" s="29">
        <f t="shared" ref="L25:L30" si="2">F26</f>
        <v>99362472933333.328</v>
      </c>
    </row>
    <row r="26" spans="1:12" ht="15" x14ac:dyDescent="0.25">
      <c r="A26" s="35" t="s">
        <v>3</v>
      </c>
      <c r="B26" s="39">
        <v>0</v>
      </c>
      <c r="C26" s="39">
        <v>0</v>
      </c>
      <c r="D26" s="35" t="s">
        <v>3</v>
      </c>
      <c r="E26" s="39">
        <f>EColiDailyLoad!U2</f>
        <v>99362472933333.328</v>
      </c>
      <c r="F26" s="29">
        <f>E26</f>
        <v>99362472933333.328</v>
      </c>
      <c r="I26" s="31" t="s">
        <v>41</v>
      </c>
      <c r="J26" s="29">
        <f t="shared" si="1"/>
        <v>28689651413328.336</v>
      </c>
      <c r="K26" s="32" t="s">
        <v>41</v>
      </c>
      <c r="L26" s="29">
        <f t="shared" si="2"/>
        <v>10100136953305.58</v>
      </c>
    </row>
    <row r="27" spans="1:12" ht="15" x14ac:dyDescent="0.25">
      <c r="A27" s="41" t="s">
        <v>41</v>
      </c>
      <c r="B27" s="39">
        <f>EColiDailyLoad!I2</f>
        <v>28979445872048.824</v>
      </c>
      <c r="C27" s="39">
        <f>B27*0.99</f>
        <v>28689651413328.336</v>
      </c>
      <c r="D27" s="41" t="s">
        <v>41</v>
      </c>
      <c r="E27" s="39">
        <f>EColiDailyLoad!R2</f>
        <v>10202158538692.506</v>
      </c>
      <c r="F27" s="39">
        <f>E27*0.99</f>
        <v>10100136953305.58</v>
      </c>
      <c r="I27" s="31" t="s">
        <v>42</v>
      </c>
      <c r="J27" s="29">
        <f t="shared" si="1"/>
        <v>1550743263410.7427</v>
      </c>
      <c r="K27" s="32" t="s">
        <v>42</v>
      </c>
      <c r="L27" s="29">
        <f t="shared" si="2"/>
        <v>20270725678858.148</v>
      </c>
    </row>
    <row r="28" spans="1:12" ht="15" x14ac:dyDescent="0.25">
      <c r="A28" s="41" t="s">
        <v>42</v>
      </c>
      <c r="B28" s="39">
        <f>EColiDailyLoad!F2</f>
        <v>1566407336778.5281</v>
      </c>
      <c r="C28" s="39">
        <f>B28*0.99</f>
        <v>1550743263410.7427</v>
      </c>
      <c r="D28" s="41" t="s">
        <v>42</v>
      </c>
      <c r="E28" s="39">
        <f>EColiDailyLoad!O2</f>
        <v>20475480483695.098</v>
      </c>
      <c r="F28" s="39">
        <f>E28*0.99</f>
        <v>20270725678858.148</v>
      </c>
      <c r="I28" s="34" t="s">
        <v>40</v>
      </c>
      <c r="J28" s="29">
        <f>C29</f>
        <v>574126715140.9718</v>
      </c>
      <c r="K28" s="38" t="s">
        <v>40</v>
      </c>
      <c r="L28" s="29">
        <f t="shared" si="2"/>
        <v>306776390223.87604</v>
      </c>
    </row>
    <row r="29" spans="1:12" ht="15" x14ac:dyDescent="0.25">
      <c r="A29" s="35" t="s">
        <v>37</v>
      </c>
      <c r="B29" s="39">
        <f>0.01*SUM(B25:B28)</f>
        <v>574126715140.9718</v>
      </c>
      <c r="C29" s="39">
        <f>B29</f>
        <v>574126715140.9718</v>
      </c>
      <c r="D29" s="35" t="s">
        <v>40</v>
      </c>
      <c r="E29" s="39">
        <f>0.01*(E27+E28)</f>
        <v>306776390223.87604</v>
      </c>
      <c r="F29" s="29">
        <f>E29</f>
        <v>306776390223.87604</v>
      </c>
      <c r="I29" s="35" t="s">
        <v>43</v>
      </c>
      <c r="J29" s="36">
        <f>C30</f>
        <v>56838544798956.203</v>
      </c>
      <c r="K29" s="35" t="s">
        <v>43</v>
      </c>
      <c r="L29" s="37">
        <f t="shared" si="2"/>
        <v>186571880364453.28</v>
      </c>
    </row>
    <row r="30" spans="1:12" ht="15" x14ac:dyDescent="0.25">
      <c r="A30" s="35" t="s">
        <v>43</v>
      </c>
      <c r="B30" s="29">
        <f>SUM(B25:B28)</f>
        <v>57412671514097.18</v>
      </c>
      <c r="C30" s="29">
        <f>SUM(C25:C28)</f>
        <v>56838544798956.203</v>
      </c>
      <c r="D30" s="35" t="s">
        <v>43</v>
      </c>
      <c r="E30" s="40">
        <f>SUM(E25:E28)</f>
        <v>186878656754677.12</v>
      </c>
      <c r="F30" s="33">
        <f>SUM(F25:F28)</f>
        <v>186571880364453.28</v>
      </c>
      <c r="I30" s="35" t="s">
        <v>6</v>
      </c>
      <c r="J30" s="36">
        <f t="shared" ref="J30" si="3">C31</f>
        <v>57412671514097.172</v>
      </c>
      <c r="K30" s="35" t="s">
        <v>6</v>
      </c>
      <c r="L30" s="37">
        <f t="shared" si="2"/>
        <v>186878656754677.16</v>
      </c>
    </row>
    <row r="31" spans="1:12" ht="15" x14ac:dyDescent="0.25">
      <c r="A31" s="73" t="s">
        <v>6</v>
      </c>
      <c r="B31" s="74"/>
      <c r="C31" s="29">
        <f>SUM(C25:C29)</f>
        <v>57412671514097.172</v>
      </c>
      <c r="D31" s="73" t="s">
        <v>6</v>
      </c>
      <c r="E31" s="74"/>
      <c r="F31" s="33">
        <f>SUM(F25:F29)</f>
        <v>186878656754677.16</v>
      </c>
      <c r="I31" s="1" t="s">
        <v>44</v>
      </c>
    </row>
    <row r="32" spans="1:12" ht="15" x14ac:dyDescent="0.25">
      <c r="A32" s="27"/>
      <c r="B32" s="28"/>
      <c r="C32" s="28"/>
      <c r="D32" s="27"/>
      <c r="E32" s="27"/>
      <c r="F32" s="28"/>
    </row>
    <row r="33" spans="1:11" ht="15" x14ac:dyDescent="0.25">
      <c r="B33" s="1"/>
      <c r="C33" s="1"/>
      <c r="K33" s="1"/>
    </row>
    <row r="34" spans="1:11" ht="15" customHeight="1" thickBot="1" x14ac:dyDescent="0.3">
      <c r="A34" s="3" t="s">
        <v>19</v>
      </c>
      <c r="I34" s="1"/>
    </row>
    <row r="35" spans="1:11" ht="16.2" thickBot="1" x14ac:dyDescent="0.35">
      <c r="A35" s="65" t="s">
        <v>20</v>
      </c>
      <c r="B35" s="66"/>
      <c r="C35" s="67"/>
      <c r="D35" s="46" t="s">
        <v>21</v>
      </c>
      <c r="E35" s="71" t="s">
        <v>10</v>
      </c>
      <c r="F35" s="72"/>
    </row>
    <row r="36" spans="1:11" ht="15.6" x14ac:dyDescent="0.3">
      <c r="A36" s="68"/>
      <c r="B36" s="69"/>
      <c r="C36" s="70"/>
      <c r="D36" s="56" t="s">
        <v>9</v>
      </c>
      <c r="E36" s="57"/>
      <c r="F36" s="58"/>
    </row>
    <row r="37" spans="1:11" ht="16.2" thickBot="1" x14ac:dyDescent="0.35">
      <c r="A37" s="59"/>
      <c r="B37" s="60"/>
      <c r="C37" s="61"/>
      <c r="D37" s="59" t="s">
        <v>22</v>
      </c>
      <c r="E37" s="60"/>
      <c r="F37" s="61"/>
    </row>
    <row r="38" spans="1:11" ht="16.2" thickBot="1" x14ac:dyDescent="0.35">
      <c r="A38" s="47" t="s">
        <v>2</v>
      </c>
      <c r="B38" s="53" t="s">
        <v>23</v>
      </c>
      <c r="C38" s="54"/>
      <c r="D38" s="14">
        <f>EColiDailyLoad!C4</f>
        <v>1085862943307.9515</v>
      </c>
      <c r="E38" s="79">
        <f>EColiDailyLoad!L4</f>
        <v>3427718347017.0562</v>
      </c>
      <c r="F38" s="54">
        <v>254000000000</v>
      </c>
    </row>
    <row r="39" spans="1:11" ht="16.2" thickBot="1" x14ac:dyDescent="0.35">
      <c r="A39" s="48"/>
      <c r="B39" s="53" t="s">
        <v>24</v>
      </c>
      <c r="C39" s="54"/>
      <c r="D39" s="14">
        <f>EColiDailyLoad!C6</f>
        <v>73540561054.570679</v>
      </c>
      <c r="E39" s="79">
        <f>EColiDailyLoad!L6</f>
        <v>155579958391.30386</v>
      </c>
      <c r="F39" s="54">
        <v>15400000000</v>
      </c>
    </row>
    <row r="40" spans="1:11" ht="16.2" thickBot="1" x14ac:dyDescent="0.35">
      <c r="A40" s="49" t="s">
        <v>3</v>
      </c>
      <c r="B40" s="53" t="s">
        <v>23</v>
      </c>
      <c r="C40" s="54"/>
      <c r="D40" s="14">
        <v>0</v>
      </c>
      <c r="E40" s="79">
        <f>EColiDailyLoad!U4</f>
        <v>97270000000000</v>
      </c>
      <c r="F40" s="80"/>
    </row>
    <row r="41" spans="1:11" ht="16.2" thickBot="1" x14ac:dyDescent="0.35">
      <c r="A41" s="50"/>
      <c r="B41" s="53" t="s">
        <v>24</v>
      </c>
      <c r="C41" s="54"/>
      <c r="D41" s="14">
        <v>0</v>
      </c>
      <c r="E41" s="79">
        <f>EColiDailyLoad!U6</f>
        <v>2592064511304.3477</v>
      </c>
      <c r="F41" s="80"/>
    </row>
    <row r="42" spans="1:11" ht="16.2" thickBot="1" x14ac:dyDescent="0.35">
      <c r="A42" s="47" t="s">
        <v>41</v>
      </c>
      <c r="B42" s="53" t="s">
        <v>23</v>
      </c>
      <c r="C42" s="54"/>
      <c r="D42" s="14">
        <f>EColiDailyLoad!I4</f>
        <v>2917596165971.502</v>
      </c>
      <c r="E42" s="79">
        <f>EColiDailyLoad!R4</f>
        <v>907645823127.23328</v>
      </c>
      <c r="F42" s="80"/>
    </row>
    <row r="43" spans="1:11" ht="16.2" thickBot="1" x14ac:dyDescent="0.35">
      <c r="A43" s="48"/>
      <c r="B43" s="53" t="s">
        <v>24</v>
      </c>
      <c r="C43" s="54"/>
      <c r="D43" s="14">
        <f>EColiDailyLoad!I6</f>
        <v>86162871770.214539</v>
      </c>
      <c r="E43" s="79">
        <f>EColiDailyLoad!R6</f>
        <v>34466751819.907112</v>
      </c>
      <c r="F43" s="80"/>
    </row>
    <row r="44" spans="1:11" ht="16.2" thickBot="1" x14ac:dyDescent="0.35">
      <c r="A44" s="47" t="s">
        <v>42</v>
      </c>
      <c r="B44" s="53" t="s">
        <v>23</v>
      </c>
      <c r="C44" s="54"/>
      <c r="D44" s="14">
        <f>EColiDailyLoad!F4</f>
        <v>83937578686.796082</v>
      </c>
      <c r="E44" s="79">
        <f>EColiDailyLoad!O4</f>
        <v>1100064481488.5745</v>
      </c>
      <c r="F44" s="80"/>
    </row>
    <row r="45" spans="1:11" ht="16.2" thickBot="1" x14ac:dyDescent="0.35">
      <c r="A45" s="48"/>
      <c r="B45" s="53" t="s">
        <v>24</v>
      </c>
      <c r="C45" s="54"/>
      <c r="D45" s="14">
        <f>EColiDailyLoad!F6</f>
        <v>12981276271.64526</v>
      </c>
      <c r="E45" s="79">
        <f>EColiDailyLoad!O6</f>
        <v>169686302351.06433</v>
      </c>
      <c r="F45" s="80"/>
    </row>
  </sheetData>
  <sheetProtection password="C560" sheet="1" objects="1" scenarios="1"/>
  <mergeCells count="40">
    <mergeCell ref="I23:J23"/>
    <mergeCell ref="K23:L23"/>
    <mergeCell ref="E43:F43"/>
    <mergeCell ref="E44:F44"/>
    <mergeCell ref="E45:F45"/>
    <mergeCell ref="E38:F38"/>
    <mergeCell ref="E39:F39"/>
    <mergeCell ref="E40:F40"/>
    <mergeCell ref="E41:F41"/>
    <mergeCell ref="E42:F42"/>
    <mergeCell ref="D31:E31"/>
    <mergeCell ref="D14:F14"/>
    <mergeCell ref="D36:F36"/>
    <mergeCell ref="D37:F37"/>
    <mergeCell ref="A8:B8"/>
    <mergeCell ref="D9:D10"/>
    <mergeCell ref="F9:F10"/>
    <mergeCell ref="A23:B23"/>
    <mergeCell ref="D23:F23"/>
    <mergeCell ref="A35:C37"/>
    <mergeCell ref="E35:F35"/>
    <mergeCell ref="E15:F15"/>
    <mergeCell ref="E16:F16"/>
    <mergeCell ref="E17:F17"/>
    <mergeCell ref="E18:F18"/>
    <mergeCell ref="E19:F19"/>
    <mergeCell ref="A31:B31"/>
    <mergeCell ref="A38:A39"/>
    <mergeCell ref="A40:A41"/>
    <mergeCell ref="A42:A43"/>
    <mergeCell ref="A44:A45"/>
    <mergeCell ref="A14:B14"/>
    <mergeCell ref="B38:C38"/>
    <mergeCell ref="B39:C39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8"/>
  <sheetViews>
    <sheetView topLeftCell="N1" workbookViewId="0">
      <selection activeCell="N1" sqref="A1:XFD1048576"/>
    </sheetView>
  </sheetViews>
  <sheetFormatPr defaultRowHeight="14.4" x14ac:dyDescent="0.3"/>
  <cols>
    <col min="1" max="1" width="10.6640625" bestFit="1" customWidth="1"/>
    <col min="2" max="2" width="26.44140625" bestFit="1" customWidth="1"/>
    <col min="3" max="3" width="24.6640625" bestFit="1" customWidth="1"/>
    <col min="4" max="4" width="10.6640625" bestFit="1" customWidth="1"/>
    <col min="5" max="5" width="27.109375" bestFit="1" customWidth="1"/>
    <col min="6" max="6" width="24.6640625" bestFit="1" customWidth="1"/>
    <col min="7" max="7" width="10.6640625" bestFit="1" customWidth="1"/>
    <col min="8" max="8" width="30.109375" bestFit="1" customWidth="1"/>
    <col min="9" max="9" width="24.6640625" bestFit="1" customWidth="1"/>
    <col min="10" max="10" width="10.6640625" bestFit="1" customWidth="1"/>
    <col min="11" max="11" width="32.88671875" bestFit="1" customWidth="1"/>
    <col min="12" max="12" width="24.6640625" bestFit="1" customWidth="1"/>
    <col min="13" max="13" width="10.6640625" bestFit="1" customWidth="1"/>
    <col min="14" max="14" width="26.6640625" bestFit="1" customWidth="1"/>
    <col min="15" max="15" width="24.6640625" bestFit="1" customWidth="1"/>
    <col min="16" max="16" width="10.6640625" bestFit="1" customWidth="1"/>
    <col min="17" max="17" width="27.44140625" bestFit="1" customWidth="1"/>
    <col min="18" max="18" width="24.6640625" bestFit="1" customWidth="1"/>
    <col min="19" max="19" width="10.6640625" bestFit="1" customWidth="1"/>
    <col min="20" max="20" width="14.33203125" bestFit="1" customWidth="1"/>
    <col min="21" max="21" width="24.6640625" bestFit="1" customWidth="1"/>
    <col min="23" max="23" width="10.6640625" bestFit="1" customWidth="1"/>
    <col min="24" max="24" width="11.33203125" bestFit="1" customWidth="1"/>
    <col min="25" max="25" width="24.6640625" bestFit="1" customWidth="1"/>
  </cols>
  <sheetData>
    <row r="1" spans="1:25" ht="15" x14ac:dyDescent="0.25">
      <c r="A1" t="s">
        <v>11</v>
      </c>
      <c r="B1" t="s">
        <v>25</v>
      </c>
      <c r="C1" s="15" t="s">
        <v>26</v>
      </c>
      <c r="D1" s="19" t="s">
        <v>11</v>
      </c>
      <c r="E1" s="19" t="s">
        <v>32</v>
      </c>
      <c r="F1" s="15" t="s">
        <v>26</v>
      </c>
      <c r="G1" s="20" t="s">
        <v>11</v>
      </c>
      <c r="H1" s="20" t="s">
        <v>33</v>
      </c>
      <c r="I1" s="15" t="s">
        <v>26</v>
      </c>
      <c r="J1" s="20" t="s">
        <v>11</v>
      </c>
      <c r="K1" s="20" t="s">
        <v>34</v>
      </c>
      <c r="L1" s="15" t="s">
        <v>26</v>
      </c>
      <c r="M1" s="20" t="s">
        <v>11</v>
      </c>
      <c r="N1" s="20" t="s">
        <v>35</v>
      </c>
      <c r="O1" s="15" t="s">
        <v>26</v>
      </c>
      <c r="P1" s="20" t="s">
        <v>11</v>
      </c>
      <c r="Q1" s="20" t="s">
        <v>36</v>
      </c>
      <c r="R1" s="15" t="s">
        <v>26</v>
      </c>
      <c r="S1" s="20" t="s">
        <v>11</v>
      </c>
      <c r="T1" t="s">
        <v>27</v>
      </c>
      <c r="U1" s="15" t="s">
        <v>26</v>
      </c>
      <c r="W1" s="20" t="s">
        <v>11</v>
      </c>
      <c r="X1" s="16" t="s">
        <v>28</v>
      </c>
      <c r="Y1" s="15" t="s">
        <v>26</v>
      </c>
    </row>
    <row r="2" spans="1:25" ht="15" x14ac:dyDescent="0.25">
      <c r="A2" s="17">
        <v>32143</v>
      </c>
      <c r="B2" s="1">
        <v>127260523165.9081</v>
      </c>
      <c r="C2" s="18">
        <f>SUM(B2:B1097)/3</f>
        <v>26866818305269.824</v>
      </c>
      <c r="D2" s="21">
        <v>33033</v>
      </c>
      <c r="E2" s="22">
        <v>83937578686.796082</v>
      </c>
      <c r="F2" s="18">
        <f>SUM(E2:E1097)/3</f>
        <v>1566407336778.5281</v>
      </c>
      <c r="G2" s="23">
        <v>32634</v>
      </c>
      <c r="H2" s="24">
        <v>2917596165971.502</v>
      </c>
      <c r="I2" s="18">
        <f>SUM(H2:H1097)/3</f>
        <v>28979445872048.824</v>
      </c>
      <c r="J2" s="23">
        <v>32143</v>
      </c>
      <c r="K2" s="25">
        <v>128921797205.98587</v>
      </c>
      <c r="L2" s="18">
        <f>SUM(K2:K1097)/3*0.99</f>
        <v>56838544798956.336</v>
      </c>
      <c r="M2" s="23">
        <v>33033</v>
      </c>
      <c r="N2" s="25">
        <v>1100064481488.5745</v>
      </c>
      <c r="O2" s="18">
        <f>SUM(N2:N1097)/3</f>
        <v>20475480483695.098</v>
      </c>
      <c r="P2" s="23">
        <v>32634</v>
      </c>
      <c r="Q2" s="24">
        <v>907645823127.23328</v>
      </c>
      <c r="R2" s="18">
        <f>SUM(Q2:Q1097)/3</f>
        <v>10202158538692.506</v>
      </c>
      <c r="S2" s="23">
        <v>33164</v>
      </c>
      <c r="T2">
        <v>109400000000</v>
      </c>
      <c r="U2" s="18">
        <f>SUM(T2:T1097)/3</f>
        <v>99362472933333.328</v>
      </c>
      <c r="W2" s="23">
        <v>32143</v>
      </c>
      <c r="X2" s="1">
        <f>[1]CalculateLowerTotal!N2</f>
        <v>128133389815.18298</v>
      </c>
      <c r="Y2" s="18">
        <f>SUM(X2:X1097)/3*0.99</f>
        <v>185009870187130.28</v>
      </c>
    </row>
    <row r="3" spans="1:25" ht="15" x14ac:dyDescent="0.25">
      <c r="A3" s="17">
        <v>32144</v>
      </c>
      <c r="B3" s="1">
        <v>8573246527.4580688</v>
      </c>
      <c r="C3" s="18" t="s">
        <v>29</v>
      </c>
      <c r="D3" s="21">
        <v>32633</v>
      </c>
      <c r="E3" s="22">
        <v>80679347087.115768</v>
      </c>
      <c r="F3" s="18" t="s">
        <v>29</v>
      </c>
      <c r="G3" s="23">
        <v>33169</v>
      </c>
      <c r="H3" s="24">
        <v>2624905908054.5464</v>
      </c>
      <c r="I3" s="18" t="s">
        <v>29</v>
      </c>
      <c r="J3" s="23">
        <v>32144</v>
      </c>
      <c r="K3" s="25">
        <v>8696202662.142952</v>
      </c>
      <c r="L3" s="18" t="s">
        <v>29</v>
      </c>
      <c r="M3" s="23">
        <v>32633</v>
      </c>
      <c r="N3" s="25">
        <v>1053820207165.615</v>
      </c>
      <c r="O3" s="18" t="s">
        <v>29</v>
      </c>
      <c r="P3" s="23">
        <v>33169</v>
      </c>
      <c r="Q3" s="24">
        <v>806449472666.68494</v>
      </c>
      <c r="R3" s="18" t="s">
        <v>29</v>
      </c>
      <c r="S3" s="23">
        <v>32693</v>
      </c>
      <c r="T3">
        <v>73520000000</v>
      </c>
      <c r="U3" s="18" t="s">
        <v>29</v>
      </c>
      <c r="W3" s="23">
        <v>32144</v>
      </c>
      <c r="X3" s="1">
        <f>[1]CalculateLowerTotal!N3</f>
        <v>8627875447.771162</v>
      </c>
      <c r="Y3" s="18" t="s">
        <v>29</v>
      </c>
    </row>
    <row r="4" spans="1:25" ht="15" x14ac:dyDescent="0.25">
      <c r="A4" s="17">
        <v>32145</v>
      </c>
      <c r="B4" s="1">
        <v>7318610426.2173014</v>
      </c>
      <c r="C4" s="18">
        <f>MAX(B2:B1097)</f>
        <v>1085862943307.9515</v>
      </c>
      <c r="D4" s="21">
        <v>33094</v>
      </c>
      <c r="E4" s="22">
        <v>74120193995.581238</v>
      </c>
      <c r="F4" s="18">
        <f>MAX(E2:E1097)</f>
        <v>83937578686.796082</v>
      </c>
      <c r="G4" s="23">
        <v>33095</v>
      </c>
      <c r="H4" s="24">
        <v>2052676234279.9602</v>
      </c>
      <c r="I4" s="18">
        <f>MAX(H2:H1097)</f>
        <v>2917596165971.502</v>
      </c>
      <c r="J4" s="23">
        <v>32145</v>
      </c>
      <c r="K4" s="25">
        <v>29518080229.049965</v>
      </c>
      <c r="L4" s="18">
        <f>MAX(K2:K1097)*0.99</f>
        <v>3427718347017.0562</v>
      </c>
      <c r="M4" s="23">
        <v>33094</v>
      </c>
      <c r="N4" s="25">
        <v>968386796208.13013</v>
      </c>
      <c r="O4" s="18">
        <f>MAX(N2:N1097)</f>
        <v>1100064481488.5745</v>
      </c>
      <c r="P4" s="23">
        <v>33095</v>
      </c>
      <c r="Q4" s="24">
        <v>633604596644.32471</v>
      </c>
      <c r="R4" s="18">
        <f>MAX(Q2:Q1097)</f>
        <v>907645823127.23328</v>
      </c>
      <c r="S4" s="23">
        <v>33091</v>
      </c>
      <c r="T4">
        <v>120500000000</v>
      </c>
      <c r="U4" s="18">
        <f>MAX(T2:T1097)</f>
        <v>97270000000000</v>
      </c>
      <c r="W4" s="23">
        <v>32145</v>
      </c>
      <c r="X4" s="1">
        <f>[1]CalculateLowerTotal!N4</f>
        <v>186462536874.48956</v>
      </c>
      <c r="Y4" s="18">
        <f>MAX(X2:X1097)*0.99</f>
        <v>166678056326926.03</v>
      </c>
    </row>
    <row r="5" spans="1:25" ht="15" x14ac:dyDescent="0.25">
      <c r="A5" s="17">
        <v>32146</v>
      </c>
      <c r="B5" s="1">
        <v>60863629696.448318</v>
      </c>
      <c r="C5" s="18" t="s">
        <v>30</v>
      </c>
      <c r="D5" s="21">
        <v>32767</v>
      </c>
      <c r="E5" s="22">
        <v>70660702793.857132</v>
      </c>
      <c r="F5" s="18" t="s">
        <v>30</v>
      </c>
      <c r="G5" s="23">
        <v>33091</v>
      </c>
      <c r="H5" s="24">
        <v>1813433643748.3953</v>
      </c>
      <c r="I5" s="18" t="s">
        <v>30</v>
      </c>
      <c r="J5" s="23">
        <v>32146</v>
      </c>
      <c r="K5" s="25">
        <v>201135384125.72443</v>
      </c>
      <c r="L5" s="18" t="s">
        <v>30</v>
      </c>
      <c r="M5" s="23">
        <v>32767</v>
      </c>
      <c r="N5" s="25">
        <v>922761453748.47595</v>
      </c>
      <c r="O5" s="18" t="s">
        <v>30</v>
      </c>
      <c r="P5" s="23">
        <v>33091</v>
      </c>
      <c r="Q5" s="24">
        <v>569990004748.71411</v>
      </c>
      <c r="R5" s="18" t="s">
        <v>30</v>
      </c>
      <c r="S5" s="23">
        <v>32634</v>
      </c>
      <c r="T5">
        <v>131000000000</v>
      </c>
      <c r="U5" s="18" t="s">
        <v>30</v>
      </c>
      <c r="W5" s="23">
        <v>32146</v>
      </c>
      <c r="X5" s="1">
        <f>[1]CalculateLowerTotal!N5</f>
        <v>297188118394.66101</v>
      </c>
      <c r="Y5" s="18" t="s">
        <v>30</v>
      </c>
    </row>
    <row r="6" spans="1:25" ht="15" x14ac:dyDescent="0.25">
      <c r="A6" s="17">
        <v>32147</v>
      </c>
      <c r="B6" s="1">
        <v>8782338235.1383781</v>
      </c>
      <c r="C6" s="18">
        <f>AVERAGE(B2:B1097)</f>
        <v>73540561054.570679</v>
      </c>
      <c r="D6" s="21">
        <v>33187</v>
      </c>
      <c r="E6" s="22">
        <v>67921203499.045296</v>
      </c>
      <c r="F6" s="18">
        <f>AVERAGE(E2:E363)</f>
        <v>12981276271.64526</v>
      </c>
      <c r="G6" s="23">
        <v>32828</v>
      </c>
      <c r="H6" s="24">
        <v>1499015669857.5569</v>
      </c>
      <c r="I6" s="18">
        <f>AVERAGE(H2:H1010)</f>
        <v>86162871770.214539</v>
      </c>
      <c r="J6" s="23">
        <v>32147</v>
      </c>
      <c r="K6" s="25">
        <v>10547441930.094006</v>
      </c>
      <c r="L6" s="18">
        <f>AVERAGE(K2:K1097)*0.99</f>
        <v>155579958391.30386</v>
      </c>
      <c r="M6" s="23">
        <v>33187</v>
      </c>
      <c r="N6" s="25">
        <v>887806626554.92432</v>
      </c>
      <c r="O6" s="18">
        <f>AVERAGE(N2:N363)</f>
        <v>169686302351.06433</v>
      </c>
      <c r="P6" s="23">
        <v>32828</v>
      </c>
      <c r="Q6" s="24">
        <v>539195976706.9184</v>
      </c>
      <c r="R6" s="18">
        <f>AVERAGE(Q2:Q889)</f>
        <v>34466751819.907112</v>
      </c>
      <c r="S6" s="23">
        <v>32828</v>
      </c>
      <c r="T6">
        <v>12560000000000</v>
      </c>
      <c r="U6" s="18">
        <f>AVERAGE(T2:T116)</f>
        <v>2592064511304.3477</v>
      </c>
      <c r="W6" s="23">
        <v>32147</v>
      </c>
      <c r="X6" s="1">
        <f>[1]CalculateLowerTotal!N6</f>
        <v>10810005058.994322</v>
      </c>
      <c r="Y6" s="18">
        <f>AVERAGE(X2:X1097)*0.99</f>
        <v>506413878249.44427</v>
      </c>
    </row>
    <row r="7" spans="1:25" ht="15" x14ac:dyDescent="0.25">
      <c r="A7" s="17">
        <v>32148</v>
      </c>
      <c r="B7" s="1">
        <v>8155034493.7113686</v>
      </c>
      <c r="C7" s="1"/>
      <c r="D7" s="21">
        <v>33164</v>
      </c>
      <c r="E7" s="22">
        <v>64101739025.328133</v>
      </c>
      <c r="G7" s="23">
        <v>33067</v>
      </c>
      <c r="H7" s="24">
        <v>1496950006752.3625</v>
      </c>
      <c r="I7" s="24"/>
      <c r="J7" s="23">
        <v>32148</v>
      </c>
      <c r="K7" s="25">
        <v>8523902917.0501261</v>
      </c>
      <c r="L7" s="26" t="s">
        <v>31</v>
      </c>
      <c r="M7" s="23">
        <v>33164</v>
      </c>
      <c r="N7" s="25">
        <v>838035858958.84998</v>
      </c>
      <c r="O7" s="25"/>
      <c r="P7" s="23">
        <v>33164</v>
      </c>
      <c r="Q7" s="24">
        <v>496100642928.17914</v>
      </c>
      <c r="S7" s="23">
        <v>32828</v>
      </c>
      <c r="T7">
        <v>189100000000</v>
      </c>
      <c r="W7" s="23">
        <v>32148</v>
      </c>
      <c r="X7" s="1">
        <f>[1]CalculateLowerTotal!N7</f>
        <v>8499227027.6909561</v>
      </c>
      <c r="Y7" s="26" t="s">
        <v>31</v>
      </c>
    </row>
    <row r="8" spans="1:25" ht="15" x14ac:dyDescent="0.25">
      <c r="A8" s="17">
        <v>32149</v>
      </c>
      <c r="B8" s="1">
        <v>7109518718.5373964</v>
      </c>
      <c r="C8" s="1"/>
      <c r="D8" s="21">
        <v>32764</v>
      </c>
      <c r="E8" s="22">
        <v>62090398502.744339</v>
      </c>
      <c r="G8" s="23">
        <v>32855</v>
      </c>
      <c r="H8" s="24">
        <v>1344320452892.7512</v>
      </c>
      <c r="I8" s="24"/>
      <c r="J8" s="23">
        <v>32149</v>
      </c>
      <c r="K8" s="25">
        <v>15901739817.721245</v>
      </c>
      <c r="L8" s="25"/>
      <c r="M8" s="23">
        <v>32764</v>
      </c>
      <c r="N8" s="25">
        <v>812125545948.25574</v>
      </c>
      <c r="O8" s="25"/>
      <c r="P8" s="23">
        <v>33187</v>
      </c>
      <c r="Q8" s="24">
        <v>484595975396.40674</v>
      </c>
      <c r="S8" s="23">
        <v>32652</v>
      </c>
      <c r="T8">
        <v>21010000000</v>
      </c>
      <c r="W8" s="23">
        <v>32149</v>
      </c>
      <c r="X8" s="1">
        <f>[1]CalculateLowerTotal!N8</f>
        <v>83744162171.585587</v>
      </c>
    </row>
    <row r="9" spans="1:25" ht="15" x14ac:dyDescent="0.25">
      <c r="A9" s="17">
        <v>32150</v>
      </c>
      <c r="B9" s="1">
        <v>62247008745.441322</v>
      </c>
      <c r="C9" s="1"/>
      <c r="D9" s="21">
        <v>32651</v>
      </c>
      <c r="E9" s="22">
        <v>61002048961.015343</v>
      </c>
      <c r="G9" s="23">
        <v>33187</v>
      </c>
      <c r="H9" s="24">
        <v>1324622879411.1504</v>
      </c>
      <c r="I9" s="24"/>
      <c r="J9" s="23">
        <v>32150</v>
      </c>
      <c r="K9" s="25">
        <v>233121116223.39777</v>
      </c>
      <c r="L9" s="25">
        <v>185009870187130.28</v>
      </c>
      <c r="M9" s="23">
        <v>32651</v>
      </c>
      <c r="N9" s="25">
        <v>797511130232.69519</v>
      </c>
      <c r="O9" s="25"/>
      <c r="P9" s="23">
        <v>32777</v>
      </c>
      <c r="Q9" s="24">
        <v>477286470133.51611</v>
      </c>
      <c r="S9" s="23">
        <v>33091</v>
      </c>
      <c r="T9">
        <v>15850000000000</v>
      </c>
      <c r="W9" s="23">
        <v>32150</v>
      </c>
      <c r="X9" s="1">
        <f>[1]CalculateLowerTotal!N9</f>
        <v>505983394267.78271</v>
      </c>
    </row>
    <row r="10" spans="1:25" ht="15" x14ac:dyDescent="0.25">
      <c r="A10" s="17">
        <v>32151</v>
      </c>
      <c r="B10" s="1">
        <v>7527702133.8960123</v>
      </c>
      <c r="C10" s="1"/>
      <c r="D10" s="21">
        <v>33090</v>
      </c>
      <c r="E10" s="22">
        <v>59349084661.766518</v>
      </c>
      <c r="G10" s="23">
        <v>32777</v>
      </c>
      <c r="H10" s="24">
        <v>1319890434253.1589</v>
      </c>
      <c r="I10" s="24"/>
      <c r="J10" s="23">
        <v>32151</v>
      </c>
      <c r="K10" s="25">
        <v>10030542696.204899</v>
      </c>
      <c r="L10" s="25">
        <f>L9/L2</f>
        <v>3.2550071582854354</v>
      </c>
      <c r="M10" s="23">
        <v>33090</v>
      </c>
      <c r="N10" s="25">
        <v>778348707581.43018</v>
      </c>
      <c r="O10" s="25"/>
      <c r="P10" s="23">
        <v>33067</v>
      </c>
      <c r="Q10" s="24">
        <v>435723849678.39374</v>
      </c>
      <c r="S10" s="23">
        <v>33067</v>
      </c>
      <c r="T10">
        <v>80930000000</v>
      </c>
      <c r="W10" s="23">
        <v>32151</v>
      </c>
      <c r="X10" s="1">
        <f>[1]CalculateLowerTotal!N10</f>
        <v>10477634887.550169</v>
      </c>
    </row>
    <row r="11" spans="1:25" ht="15" x14ac:dyDescent="0.25">
      <c r="A11" s="17">
        <v>32152</v>
      </c>
      <c r="B11" s="1">
        <v>6691306684.7905416</v>
      </c>
      <c r="C11" s="1"/>
      <c r="D11" s="21">
        <v>33003</v>
      </c>
      <c r="E11" s="22">
        <v>52993141430.773811</v>
      </c>
      <c r="G11" s="23">
        <v>33164</v>
      </c>
      <c r="H11" s="24">
        <v>1221853406130.1409</v>
      </c>
      <c r="I11" s="24"/>
      <c r="J11" s="23">
        <v>32152</v>
      </c>
      <c r="K11" s="25">
        <v>7144878218.9860373</v>
      </c>
      <c r="L11" s="25"/>
      <c r="M11" s="23">
        <v>33003</v>
      </c>
      <c r="N11" s="25">
        <v>691507846114.31421</v>
      </c>
      <c r="O11" s="25"/>
      <c r="P11" s="23">
        <v>32693</v>
      </c>
      <c r="Q11" s="24">
        <v>435388423067.52679</v>
      </c>
      <c r="S11" s="23">
        <v>32828</v>
      </c>
      <c r="T11">
        <v>317600000000</v>
      </c>
      <c r="W11" s="23">
        <v>32152</v>
      </c>
      <c r="X11" s="1">
        <f>[1]CalculateLowerTotal!N11</f>
        <v>7150298037.3259439</v>
      </c>
    </row>
    <row r="12" spans="1:25" ht="15" x14ac:dyDescent="0.25">
      <c r="A12" s="17">
        <v>32153</v>
      </c>
      <c r="B12" s="1">
        <v>6900398392.4698362</v>
      </c>
      <c r="C12" s="1"/>
      <c r="D12" s="21">
        <v>33022</v>
      </c>
      <c r="E12" s="22">
        <v>52993141430.773811</v>
      </c>
      <c r="G12" s="23">
        <v>32693</v>
      </c>
      <c r="H12" s="24">
        <v>1209470356718.8975</v>
      </c>
      <c r="I12" s="24"/>
      <c r="J12" s="23">
        <v>32153</v>
      </c>
      <c r="K12" s="25">
        <v>38453676016.240753</v>
      </c>
      <c r="L12" s="25"/>
      <c r="M12" s="23">
        <v>33022</v>
      </c>
      <c r="N12" s="25">
        <v>691507846114.31421</v>
      </c>
      <c r="O12" s="25"/>
      <c r="P12" s="23">
        <v>32978</v>
      </c>
      <c r="Q12" s="24">
        <v>392807876012.15466</v>
      </c>
      <c r="S12" s="23">
        <v>32693</v>
      </c>
      <c r="T12">
        <v>131600000000</v>
      </c>
      <c r="W12" s="23">
        <v>32153</v>
      </c>
      <c r="X12" s="1">
        <f>[1]CalculateLowerTotal!N12</f>
        <v>48583832363.652344</v>
      </c>
    </row>
    <row r="13" spans="1:25" ht="15" x14ac:dyDescent="0.25">
      <c r="A13" s="17">
        <v>32154</v>
      </c>
      <c r="B13" s="1">
        <v>7109518718.5373964</v>
      </c>
      <c r="C13" s="1"/>
      <c r="D13" s="21">
        <v>32228</v>
      </c>
      <c r="E13" s="22">
        <v>51341752977.876663</v>
      </c>
      <c r="G13" s="23">
        <v>32978</v>
      </c>
      <c r="H13" s="24">
        <v>1160225056842.9124</v>
      </c>
      <c r="I13" s="24"/>
      <c r="J13" s="23">
        <v>32154</v>
      </c>
      <c r="K13" s="25">
        <v>9005775629.8672447</v>
      </c>
      <c r="L13" s="25"/>
      <c r="M13" s="23">
        <v>32228</v>
      </c>
      <c r="N13" s="25">
        <v>671687099129.97583</v>
      </c>
      <c r="O13" s="25"/>
      <c r="P13" s="23">
        <v>32855</v>
      </c>
      <c r="Q13" s="24">
        <v>389851928882.33417</v>
      </c>
      <c r="S13" s="23">
        <v>32828</v>
      </c>
      <c r="T13">
        <v>9282000000000</v>
      </c>
      <c r="W13" s="23">
        <v>32154</v>
      </c>
      <c r="X13" s="1">
        <f>[1]CalculateLowerTotal!N13</f>
        <v>9353635969.4008064</v>
      </c>
    </row>
    <row r="14" spans="1:25" ht="15" x14ac:dyDescent="0.25">
      <c r="A14" s="17">
        <v>32155</v>
      </c>
      <c r="B14" s="1">
        <v>6900398392.4698362</v>
      </c>
      <c r="C14" s="1"/>
      <c r="D14" s="21">
        <v>32682</v>
      </c>
      <c r="E14" s="22">
        <v>51341752977.876663</v>
      </c>
      <c r="G14" s="23">
        <v>32475</v>
      </c>
      <c r="H14" s="24">
        <v>1105318309930.7107</v>
      </c>
      <c r="I14" s="24"/>
      <c r="J14" s="23">
        <v>32155</v>
      </c>
      <c r="K14" s="25">
        <v>7282928608.0874786</v>
      </c>
      <c r="L14" s="25"/>
      <c r="M14" s="23">
        <v>32682</v>
      </c>
      <c r="N14" s="25">
        <v>671687099129.97583</v>
      </c>
      <c r="O14" s="25"/>
      <c r="P14" s="23">
        <v>32783</v>
      </c>
      <c r="Q14" s="24">
        <v>372293276577.26324</v>
      </c>
      <c r="S14" s="23">
        <v>33164</v>
      </c>
      <c r="T14">
        <v>7483000000000</v>
      </c>
      <c r="W14" s="23">
        <v>32155</v>
      </c>
      <c r="X14" s="1">
        <f>[1]CalculateLowerTotal!N14</f>
        <v>7275321164.8803453</v>
      </c>
    </row>
    <row r="15" spans="1:25" ht="15" x14ac:dyDescent="0.25">
      <c r="A15" s="17">
        <v>32156</v>
      </c>
      <c r="B15" s="1">
        <v>6691306684.7905416</v>
      </c>
      <c r="C15" s="1"/>
      <c r="D15" s="21">
        <v>32949</v>
      </c>
      <c r="E15" s="22">
        <v>51341752977.876663</v>
      </c>
      <c r="G15" s="23">
        <v>32351</v>
      </c>
      <c r="H15" s="24">
        <v>1077696896425.0227</v>
      </c>
      <c r="I15" s="24"/>
      <c r="J15" s="23">
        <v>32156</v>
      </c>
      <c r="K15" s="25">
        <v>6852515837.5382156</v>
      </c>
      <c r="L15" s="25"/>
      <c r="M15" s="23">
        <v>32949</v>
      </c>
      <c r="N15" s="25">
        <v>671687099129.97583</v>
      </c>
      <c r="O15" s="25"/>
      <c r="P15" s="23">
        <v>32475</v>
      </c>
      <c r="Q15" s="24">
        <v>365619684255.34045</v>
      </c>
      <c r="S15" s="23">
        <v>33091</v>
      </c>
      <c r="T15">
        <v>1925000000000</v>
      </c>
      <c r="W15" s="23">
        <v>32156</v>
      </c>
      <c r="X15" s="1">
        <f>[1]CalculateLowerTotal!N15</f>
        <v>6797966788.3500633</v>
      </c>
    </row>
    <row r="16" spans="1:25" ht="15" x14ac:dyDescent="0.25">
      <c r="A16" s="17">
        <v>32157</v>
      </c>
      <c r="B16" s="1">
        <v>6064002943.363389</v>
      </c>
      <c r="C16" s="1"/>
      <c r="D16" s="21">
        <v>32279</v>
      </c>
      <c r="E16" s="22">
        <v>50982347487.490715</v>
      </c>
      <c r="G16" s="23">
        <v>32666</v>
      </c>
      <c r="H16" s="24">
        <v>1057892760977.5388</v>
      </c>
      <c r="I16" s="24"/>
      <c r="J16" s="23">
        <v>32157</v>
      </c>
      <c r="K16" s="25">
        <v>6129579549.1648369</v>
      </c>
      <c r="L16" s="25"/>
      <c r="M16" s="23">
        <v>32279</v>
      </c>
      <c r="N16" s="25">
        <v>666986450487.62927</v>
      </c>
      <c r="O16" s="25"/>
      <c r="P16" s="23">
        <v>32709</v>
      </c>
      <c r="Q16" s="24">
        <v>361890392357.85614</v>
      </c>
      <c r="S16" s="23">
        <v>32828</v>
      </c>
      <c r="T16">
        <v>438200000000</v>
      </c>
      <c r="W16" s="23">
        <v>32157</v>
      </c>
      <c r="X16" s="1">
        <f>[1]CalculateLowerTotal!N16</f>
        <v>6068283753.6731882</v>
      </c>
    </row>
    <row r="17" spans="1:24" ht="15" x14ac:dyDescent="0.25">
      <c r="A17" s="17">
        <v>32158</v>
      </c>
      <c r="B17" s="1">
        <v>6273094651.0434008</v>
      </c>
      <c r="C17" s="1"/>
      <c r="D17" s="21">
        <v>32693</v>
      </c>
      <c r="E17" s="22">
        <v>49173442566.662476</v>
      </c>
      <c r="G17" s="23">
        <v>32709</v>
      </c>
      <c r="H17" s="24">
        <v>1047843145814.2003</v>
      </c>
      <c r="I17" s="24"/>
      <c r="J17" s="23">
        <v>32158</v>
      </c>
      <c r="K17" s="25">
        <v>6322277105.3944864</v>
      </c>
      <c r="L17" s="25"/>
      <c r="M17" s="23">
        <v>32693</v>
      </c>
      <c r="N17" s="25">
        <v>641585929964.62158</v>
      </c>
      <c r="O17" s="25"/>
      <c r="P17" s="23">
        <v>32666</v>
      </c>
      <c r="Q17" s="24">
        <v>347925929597.75372</v>
      </c>
      <c r="S17" s="23">
        <v>32634</v>
      </c>
      <c r="T17">
        <v>200200000000</v>
      </c>
      <c r="W17" s="23">
        <v>32158</v>
      </c>
      <c r="X17" s="1">
        <f>[1]CalculateLowerTotal!N17</f>
        <v>6259054334.3405418</v>
      </c>
    </row>
    <row r="18" spans="1:24" ht="15" x14ac:dyDescent="0.25">
      <c r="A18" s="17">
        <v>32159</v>
      </c>
      <c r="B18" s="1">
        <v>6482186358.7220221</v>
      </c>
      <c r="C18" s="1"/>
      <c r="D18" s="21">
        <v>32873</v>
      </c>
      <c r="E18" s="22">
        <v>47153307341.073746</v>
      </c>
      <c r="G18" s="23">
        <v>32783</v>
      </c>
      <c r="H18" s="24">
        <v>1041566918032.9259</v>
      </c>
      <c r="I18" s="24"/>
      <c r="J18" s="23">
        <v>32159</v>
      </c>
      <c r="K18" s="25">
        <v>11481735436.121117</v>
      </c>
      <c r="L18" s="25"/>
      <c r="M18" s="23">
        <v>32873</v>
      </c>
      <c r="N18" s="25">
        <v>616170698938.29236</v>
      </c>
      <c r="O18" s="25"/>
      <c r="P18" s="23">
        <v>33003</v>
      </c>
      <c r="Q18" s="24">
        <v>346192892010.21765</v>
      </c>
      <c r="S18" s="23">
        <v>33094</v>
      </c>
      <c r="T18">
        <v>14210000000</v>
      </c>
      <c r="W18" s="23">
        <v>32159</v>
      </c>
      <c r="X18" s="1">
        <f>[1]CalculateLowerTotal!N18</f>
        <v>53275336622.368713</v>
      </c>
    </row>
    <row r="19" spans="1:24" ht="15" x14ac:dyDescent="0.25">
      <c r="A19" s="17">
        <v>32160</v>
      </c>
      <c r="B19" s="1">
        <v>149392820989.0592</v>
      </c>
      <c r="C19" s="1"/>
      <c r="D19" s="21">
        <v>32437</v>
      </c>
      <c r="E19" s="22">
        <v>46793739507.53479</v>
      </c>
      <c r="G19" s="23">
        <v>32800</v>
      </c>
      <c r="H19" s="24">
        <v>999854731005.53198</v>
      </c>
      <c r="I19" s="24"/>
      <c r="J19" s="23">
        <v>32160</v>
      </c>
      <c r="K19" s="25">
        <v>267182121889.57141</v>
      </c>
      <c r="L19" s="25"/>
      <c r="M19" s="23">
        <v>32437</v>
      </c>
      <c r="N19" s="25">
        <v>611471757110.80518</v>
      </c>
      <c r="O19" s="25"/>
      <c r="P19" s="23">
        <v>32800</v>
      </c>
      <c r="Q19" s="24">
        <v>338233497622.1095</v>
      </c>
      <c r="S19" s="23">
        <v>32682</v>
      </c>
      <c r="T19">
        <v>308200000000</v>
      </c>
      <c r="W19" s="23">
        <v>32160</v>
      </c>
      <c r="X19" s="1">
        <f>[1]CalculateLowerTotal!N19</f>
        <v>405097705852.32574</v>
      </c>
    </row>
    <row r="20" spans="1:24" ht="15" x14ac:dyDescent="0.25">
      <c r="A20" s="17">
        <v>32161</v>
      </c>
      <c r="B20" s="1">
        <v>118960753717.87415</v>
      </c>
      <c r="C20" s="1"/>
      <c r="D20" s="21">
        <v>33068</v>
      </c>
      <c r="E20" s="22">
        <v>46793739507.53479</v>
      </c>
      <c r="G20" s="23">
        <v>33003</v>
      </c>
      <c r="H20" s="24">
        <v>949232322439.63611</v>
      </c>
      <c r="I20" s="24"/>
      <c r="J20" s="23">
        <v>32161</v>
      </c>
      <c r="K20" s="25">
        <v>138873417272.2182</v>
      </c>
      <c r="L20" s="25"/>
      <c r="M20" s="23">
        <v>33068</v>
      </c>
      <c r="N20" s="25">
        <v>611471757110.80518</v>
      </c>
      <c r="O20" s="25"/>
      <c r="P20" s="23">
        <v>32351</v>
      </c>
      <c r="Q20" s="24">
        <v>331303676632.02112</v>
      </c>
      <c r="S20" s="23">
        <v>33164</v>
      </c>
      <c r="T20">
        <v>2872000000000</v>
      </c>
      <c r="W20" s="23">
        <v>32161</v>
      </c>
      <c r="X20" s="1">
        <f>[1]CalculateLowerTotal!N20</f>
        <v>277538765587.30505</v>
      </c>
    </row>
    <row r="21" spans="1:24" ht="15" x14ac:dyDescent="0.25">
      <c r="A21" s="17">
        <v>32162</v>
      </c>
      <c r="B21" s="1">
        <v>708232520649.0448</v>
      </c>
      <c r="C21" s="1"/>
      <c r="D21" s="21">
        <v>32591</v>
      </c>
      <c r="E21" s="22">
        <v>46433988010.215378</v>
      </c>
      <c r="G21" s="23">
        <v>33034</v>
      </c>
      <c r="H21" s="24">
        <v>907465488145.39429</v>
      </c>
      <c r="I21" s="24"/>
      <c r="J21" s="23">
        <v>32162</v>
      </c>
      <c r="K21" s="25">
        <v>1488098588268.6411</v>
      </c>
      <c r="L21" s="25"/>
      <c r="M21" s="23">
        <v>32591</v>
      </c>
      <c r="N21" s="25">
        <v>606771492226.79797</v>
      </c>
      <c r="O21" s="25"/>
      <c r="P21" s="23">
        <v>33022</v>
      </c>
      <c r="Q21" s="24">
        <v>302238027454.08734</v>
      </c>
      <c r="S21" s="23">
        <v>32634</v>
      </c>
      <c r="T21">
        <v>54990000000</v>
      </c>
      <c r="W21" s="23">
        <v>32162</v>
      </c>
      <c r="X21" s="1">
        <f>[1]CalculateLowerTotal!N21</f>
        <v>2239767896793.7134</v>
      </c>
    </row>
    <row r="22" spans="1:24" ht="15" x14ac:dyDescent="0.25">
      <c r="A22" s="17">
        <v>32163</v>
      </c>
      <c r="B22" s="1">
        <v>239305138907.70258</v>
      </c>
      <c r="C22" s="1"/>
      <c r="D22" s="21">
        <v>32828</v>
      </c>
      <c r="E22" s="22">
        <v>46074051235.357559</v>
      </c>
      <c r="G22" s="23">
        <v>33022</v>
      </c>
      <c r="H22" s="24">
        <v>849599596785.65186</v>
      </c>
      <c r="I22" s="24"/>
      <c r="J22" s="23">
        <v>32163</v>
      </c>
      <c r="K22" s="25">
        <v>247119684674.73456</v>
      </c>
      <c r="L22" s="25"/>
      <c r="M22" s="23">
        <v>32828</v>
      </c>
      <c r="N22" s="25">
        <v>602067369824.92773</v>
      </c>
      <c r="O22" s="25"/>
      <c r="P22" s="23">
        <v>32464</v>
      </c>
      <c r="Q22" s="24">
        <v>292047114291.61157</v>
      </c>
      <c r="S22" s="23">
        <v>32634</v>
      </c>
      <c r="T22">
        <v>262000000000</v>
      </c>
      <c r="W22" s="23">
        <v>32163</v>
      </c>
      <c r="X22" s="1">
        <f>[1]CalculateLowerTotal!N22</f>
        <v>247117600498.1897</v>
      </c>
    </row>
    <row r="23" spans="1:24" ht="15" x14ac:dyDescent="0.25">
      <c r="A23" s="17">
        <v>32164</v>
      </c>
      <c r="B23" s="1">
        <v>186741026236.32401</v>
      </c>
      <c r="C23" s="1"/>
      <c r="D23" s="21">
        <v>32345</v>
      </c>
      <c r="E23" s="22">
        <v>45703907735.988213</v>
      </c>
      <c r="G23" s="23">
        <v>32384</v>
      </c>
      <c r="H23" s="24">
        <v>839519925758.19299</v>
      </c>
      <c r="I23" s="24"/>
      <c r="J23" s="23">
        <v>32164</v>
      </c>
      <c r="K23" s="25">
        <v>187522480814.43713</v>
      </c>
      <c r="L23" s="25"/>
      <c r="M23" s="23">
        <v>32345</v>
      </c>
      <c r="N23" s="25">
        <v>596332484989.20532</v>
      </c>
      <c r="O23" s="25"/>
      <c r="P23" s="23">
        <v>33068</v>
      </c>
      <c r="Q23" s="24">
        <v>291196900948.55322</v>
      </c>
      <c r="S23" s="23">
        <v>33164</v>
      </c>
      <c r="T23">
        <v>235400000000</v>
      </c>
      <c r="W23" s="23">
        <v>32164</v>
      </c>
      <c r="X23" s="1">
        <f>[1]CalculateLowerTotal!N23</f>
        <v>185803322561.42572</v>
      </c>
    </row>
    <row r="24" spans="1:24" ht="15" x14ac:dyDescent="0.25">
      <c r="A24" s="17">
        <v>32165</v>
      </c>
      <c r="B24" s="1">
        <v>143859557216.05255</v>
      </c>
      <c r="C24" s="1"/>
      <c r="D24" s="21">
        <v>32715</v>
      </c>
      <c r="E24" s="22">
        <v>45703907735.988213</v>
      </c>
      <c r="G24" s="23">
        <v>32591</v>
      </c>
      <c r="H24" s="24">
        <v>798212127729.38818</v>
      </c>
      <c r="I24" s="24"/>
      <c r="J24" s="23">
        <v>32165</v>
      </c>
      <c r="K24" s="25">
        <v>144091807698.31238</v>
      </c>
      <c r="L24" s="25"/>
      <c r="M24" s="23">
        <v>32715</v>
      </c>
      <c r="N24" s="25">
        <v>596332484989.20532</v>
      </c>
      <c r="O24" s="25"/>
      <c r="P24" s="23">
        <v>32384</v>
      </c>
      <c r="Q24" s="24">
        <v>287842634692.31598</v>
      </c>
      <c r="S24" s="23">
        <v>32634</v>
      </c>
      <c r="T24">
        <v>311900000000</v>
      </c>
      <c r="W24" s="23">
        <v>32165</v>
      </c>
      <c r="X24" s="1">
        <f>[1]CalculateLowerTotal!N24</f>
        <v>142692817948.89093</v>
      </c>
    </row>
    <row r="25" spans="1:24" ht="15" x14ac:dyDescent="0.25">
      <c r="A25" s="17">
        <v>32166</v>
      </c>
      <c r="B25" s="1">
        <v>15682736627.608503</v>
      </c>
      <c r="C25" s="1"/>
      <c r="D25" s="21">
        <v>32474</v>
      </c>
      <c r="E25" s="22">
        <v>45139923671.997711</v>
      </c>
      <c r="G25" s="23">
        <v>33235</v>
      </c>
      <c r="H25" s="24">
        <v>786547688702.59741</v>
      </c>
      <c r="I25" s="24"/>
      <c r="J25" s="23">
        <v>32166</v>
      </c>
      <c r="K25" s="25">
        <v>15775636818.564138</v>
      </c>
      <c r="L25" s="25"/>
      <c r="M25" s="23">
        <v>32474</v>
      </c>
      <c r="N25" s="25">
        <v>590954900542.26746</v>
      </c>
      <c r="O25" s="25"/>
      <c r="P25" s="23">
        <v>32949</v>
      </c>
      <c r="Q25" s="24">
        <v>277595817015.57013</v>
      </c>
      <c r="S25" s="23">
        <v>33164</v>
      </c>
      <c r="T25">
        <v>43250000000</v>
      </c>
      <c r="W25" s="23">
        <v>32166</v>
      </c>
      <c r="X25" s="1">
        <f>[1]CalculateLowerTotal!N25</f>
        <v>15617880450.378496</v>
      </c>
    </row>
    <row r="26" spans="1:24" ht="15" x14ac:dyDescent="0.25">
      <c r="A26" s="17">
        <v>32167</v>
      </c>
      <c r="B26" s="1">
        <v>123110638441.8933</v>
      </c>
      <c r="C26" s="1"/>
      <c r="D26" s="21">
        <v>33169</v>
      </c>
      <c r="E26" s="22">
        <v>44781119680.550858</v>
      </c>
      <c r="G26" s="23">
        <v>32464</v>
      </c>
      <c r="H26" s="24">
        <v>777151107348.30286</v>
      </c>
      <c r="I26" s="24"/>
      <c r="J26" s="23">
        <v>32167</v>
      </c>
      <c r="K26" s="25">
        <v>257081759223.04391</v>
      </c>
      <c r="L26" s="25"/>
      <c r="M26" s="23">
        <v>33169</v>
      </c>
      <c r="N26" s="25">
        <v>586257605480.55994</v>
      </c>
      <c r="O26" s="25"/>
      <c r="P26" s="23">
        <v>32591</v>
      </c>
      <c r="Q26" s="24">
        <v>276042139557.04578</v>
      </c>
      <c r="S26" s="23">
        <v>33067</v>
      </c>
      <c r="T26">
        <v>140900000000</v>
      </c>
      <c r="W26" s="23">
        <v>32167</v>
      </c>
      <c r="X26" s="1">
        <f>[1]CalculateLowerTotal!N26</f>
        <v>598980031586.35107</v>
      </c>
    </row>
    <row r="27" spans="1:24" ht="15" x14ac:dyDescent="0.25">
      <c r="A27" s="17">
        <v>32168</v>
      </c>
      <c r="B27" s="1">
        <v>123110638441.8933</v>
      </c>
      <c r="C27" s="1"/>
      <c r="D27" s="21">
        <v>32777</v>
      </c>
      <c r="E27" s="22">
        <v>44062936620.975349</v>
      </c>
      <c r="G27" s="23">
        <v>33068</v>
      </c>
      <c r="H27" s="24">
        <v>768287335912.41577</v>
      </c>
      <c r="I27" s="24"/>
      <c r="J27" s="23">
        <v>32168</v>
      </c>
      <c r="K27" s="25">
        <v>244992960412.34314</v>
      </c>
      <c r="L27" s="25"/>
      <c r="M27" s="23">
        <v>32777</v>
      </c>
      <c r="N27" s="25">
        <v>576322814922.36426</v>
      </c>
      <c r="O27" s="25"/>
      <c r="P27" s="23">
        <v>32162</v>
      </c>
      <c r="Q27" s="24">
        <v>265415637571.55368</v>
      </c>
      <c r="S27" s="23">
        <v>32630</v>
      </c>
      <c r="T27">
        <v>269900000000</v>
      </c>
      <c r="W27" s="23">
        <v>32168</v>
      </c>
      <c r="X27" s="1">
        <f>[1]CalculateLowerTotal!N27</f>
        <v>278813364445.00989</v>
      </c>
    </row>
    <row r="28" spans="1:24" ht="15" x14ac:dyDescent="0.25">
      <c r="A28" s="17">
        <v>32169</v>
      </c>
      <c r="B28" s="1">
        <v>11918885560.660112</v>
      </c>
      <c r="C28" s="1"/>
      <c r="D28" s="21">
        <v>32800</v>
      </c>
      <c r="E28" s="22">
        <v>42974396863.47998</v>
      </c>
      <c r="G28" s="23">
        <v>32162</v>
      </c>
      <c r="H28" s="24">
        <v>741646839097.01978</v>
      </c>
      <c r="I28" s="24"/>
      <c r="J28" s="23">
        <v>32169</v>
      </c>
      <c r="K28" s="25">
        <v>15011915563.993267</v>
      </c>
      <c r="L28" s="25"/>
      <c r="M28" s="23">
        <v>32800</v>
      </c>
      <c r="N28" s="25">
        <v>560952916179.23999</v>
      </c>
      <c r="O28" s="25"/>
      <c r="P28" s="23">
        <v>33034</v>
      </c>
      <c r="Q28" s="24">
        <v>263787420785.47855</v>
      </c>
      <c r="S28" s="23">
        <v>33095</v>
      </c>
      <c r="T28">
        <v>26570000000</v>
      </c>
      <c r="W28" s="23">
        <v>32169</v>
      </c>
      <c r="X28" s="1">
        <f>[1]CalculateLowerTotal!N28</f>
        <v>15553613831.086395</v>
      </c>
    </row>
    <row r="29" spans="1:24" ht="15" x14ac:dyDescent="0.25">
      <c r="A29" s="17">
        <v>32170</v>
      </c>
      <c r="B29" s="1">
        <v>9827854010.3122921</v>
      </c>
      <c r="C29" s="1"/>
      <c r="D29" s="21">
        <v>32573</v>
      </c>
      <c r="E29" s="22">
        <v>42614501397.271355</v>
      </c>
      <c r="G29" s="23">
        <v>32949</v>
      </c>
      <c r="H29" s="24">
        <v>728616220746.2937</v>
      </c>
      <c r="I29" s="24"/>
      <c r="J29" s="23">
        <v>32170</v>
      </c>
      <c r="K29" s="25">
        <v>10341537432.562698</v>
      </c>
      <c r="L29" s="25"/>
      <c r="M29" s="23">
        <v>32573</v>
      </c>
      <c r="N29" s="25">
        <v>556254692164.72412</v>
      </c>
      <c r="O29" s="25"/>
      <c r="P29" s="23">
        <v>33235</v>
      </c>
      <c r="Q29" s="24">
        <v>258585978670.40945</v>
      </c>
      <c r="S29" s="23">
        <v>33091</v>
      </c>
      <c r="T29">
        <v>114300000000</v>
      </c>
      <c r="W29" s="23">
        <v>32170</v>
      </c>
      <c r="X29" s="1">
        <f>[1]CalculateLowerTotal!N29</f>
        <v>10328966767.954069</v>
      </c>
    </row>
    <row r="30" spans="1:24" ht="15" x14ac:dyDescent="0.25">
      <c r="A30" s="17">
        <v>32171</v>
      </c>
      <c r="B30" s="1">
        <v>9200550268.885334</v>
      </c>
      <c r="C30" s="1"/>
      <c r="D30" s="21">
        <v>32771</v>
      </c>
      <c r="E30" s="22">
        <v>42244413314.989044</v>
      </c>
      <c r="G30" s="23">
        <v>32652</v>
      </c>
      <c r="H30" s="24">
        <v>704142484356.3396</v>
      </c>
      <c r="I30" s="24"/>
      <c r="J30" s="23">
        <v>32171</v>
      </c>
      <c r="K30" s="25">
        <v>9408209522.1803589</v>
      </c>
      <c r="L30" s="25"/>
      <c r="M30" s="23">
        <v>32771</v>
      </c>
      <c r="N30" s="25">
        <v>551384749686.27832</v>
      </c>
      <c r="O30" s="25"/>
      <c r="P30" s="23">
        <v>32228</v>
      </c>
      <c r="Q30" s="24">
        <v>255946823396.85828</v>
      </c>
      <c r="S30" s="23">
        <v>33091</v>
      </c>
      <c r="T30">
        <v>22860000000</v>
      </c>
      <c r="W30" s="23">
        <v>32171</v>
      </c>
      <c r="X30" s="1">
        <f>[1]CalculateLowerTotal!N30</f>
        <v>9339750293.8018112</v>
      </c>
    </row>
    <row r="31" spans="1:24" ht="15" x14ac:dyDescent="0.25">
      <c r="A31" s="17">
        <v>32172</v>
      </c>
      <c r="B31" s="1">
        <v>8573246527.4580688</v>
      </c>
      <c r="C31" s="1"/>
      <c r="D31" s="21">
        <v>32240</v>
      </c>
      <c r="E31" s="22">
        <v>39874411751.16272</v>
      </c>
      <c r="G31" s="23">
        <v>32560</v>
      </c>
      <c r="H31" s="24">
        <v>691494396182.65479</v>
      </c>
      <c r="I31" s="24"/>
      <c r="J31" s="23">
        <v>32172</v>
      </c>
      <c r="K31" s="25">
        <v>8638823133.2595158</v>
      </c>
      <c r="L31" s="25"/>
      <c r="M31" s="23">
        <v>32240</v>
      </c>
      <c r="N31" s="25">
        <v>520608206611.62262</v>
      </c>
      <c r="O31" s="25"/>
      <c r="P31" s="23">
        <v>32560</v>
      </c>
      <c r="Q31" s="24">
        <v>253736268698.4859</v>
      </c>
      <c r="S31" s="23">
        <v>33164</v>
      </c>
      <c r="T31">
        <v>22020000000000</v>
      </c>
      <c r="W31" s="23">
        <v>32172</v>
      </c>
      <c r="X31" s="1">
        <f>[1]CalculateLowerTotal!N31</f>
        <v>8552434901.9269209</v>
      </c>
    </row>
    <row r="32" spans="1:24" ht="15" x14ac:dyDescent="0.25">
      <c r="A32" s="17">
        <v>32173</v>
      </c>
      <c r="B32" s="1">
        <v>10036945717.991587</v>
      </c>
      <c r="C32" s="1"/>
      <c r="D32" s="21">
        <v>32375</v>
      </c>
      <c r="E32" s="22">
        <v>39874411751.16272</v>
      </c>
      <c r="G32" s="23">
        <v>32617</v>
      </c>
      <c r="H32" s="24">
        <v>679805365905.74634</v>
      </c>
      <c r="I32" s="24"/>
      <c r="J32" s="23">
        <v>32173</v>
      </c>
      <c r="K32" s="25">
        <v>10102522323.793034</v>
      </c>
      <c r="L32" s="25"/>
      <c r="M32" s="23">
        <v>32375</v>
      </c>
      <c r="N32" s="25">
        <v>520608206611.62262</v>
      </c>
      <c r="O32" s="25"/>
      <c r="P32" s="23">
        <v>32673</v>
      </c>
      <c r="Q32" s="24">
        <v>252818504143.23016</v>
      </c>
      <c r="S32" s="23">
        <v>32634</v>
      </c>
      <c r="T32">
        <v>218100000000</v>
      </c>
      <c r="W32" s="23">
        <v>32173</v>
      </c>
      <c r="X32" s="1">
        <f>[1]CalculateLowerTotal!N32</f>
        <v>10001497100.555103</v>
      </c>
    </row>
    <row r="33" spans="1:24" x14ac:dyDescent="0.3">
      <c r="A33" s="17">
        <v>32174</v>
      </c>
      <c r="B33" s="1">
        <v>77462916169.55484</v>
      </c>
      <c r="C33" s="1"/>
      <c r="D33" s="21">
        <v>32464</v>
      </c>
      <c r="E33" s="22">
        <v>39874411751.16272</v>
      </c>
      <c r="G33" s="23">
        <v>32228</v>
      </c>
      <c r="H33" s="24">
        <v>677217822312.60388</v>
      </c>
      <c r="I33" s="24"/>
      <c r="J33" s="23">
        <v>32174</v>
      </c>
      <c r="K33" s="25">
        <v>82192629050.091797</v>
      </c>
      <c r="L33" s="25"/>
      <c r="M33" s="23">
        <v>32464</v>
      </c>
      <c r="N33" s="25">
        <v>520608206611.62262</v>
      </c>
      <c r="O33" s="25"/>
      <c r="P33" s="23">
        <v>32630</v>
      </c>
      <c r="Q33" s="24">
        <v>229317675945.39761</v>
      </c>
      <c r="S33" s="23">
        <v>33067</v>
      </c>
      <c r="T33">
        <v>278500000000</v>
      </c>
      <c r="W33" s="23">
        <v>32174</v>
      </c>
      <c r="X33" s="1">
        <f>[1]CalculateLowerTotal!N33</f>
        <v>82910404159.782684</v>
      </c>
    </row>
    <row r="34" spans="1:24" x14ac:dyDescent="0.3">
      <c r="A34" s="17">
        <v>32175</v>
      </c>
      <c r="B34" s="1">
        <v>190890658537.38409</v>
      </c>
      <c r="C34" s="1"/>
      <c r="D34" s="21">
        <v>33098</v>
      </c>
      <c r="E34" s="22">
        <v>39514782612.892647</v>
      </c>
      <c r="G34" s="23">
        <v>32630</v>
      </c>
      <c r="H34" s="24">
        <v>673561926422.99976</v>
      </c>
      <c r="I34" s="24"/>
      <c r="J34" s="23">
        <v>32175</v>
      </c>
      <c r="K34" s="25">
        <v>370467729253.84772</v>
      </c>
      <c r="L34" s="25"/>
      <c r="M34" s="23">
        <v>33098</v>
      </c>
      <c r="N34" s="25">
        <v>515913447289.86542</v>
      </c>
      <c r="O34" s="25"/>
      <c r="P34" s="23">
        <v>32695</v>
      </c>
      <c r="Q34" s="24">
        <v>228996225470.02081</v>
      </c>
      <c r="S34" s="23">
        <v>32783</v>
      </c>
      <c r="T34">
        <v>585200000000</v>
      </c>
      <c r="W34" s="23">
        <v>32175</v>
      </c>
      <c r="X34" s="1">
        <f>[1]CalculateLowerTotal!N34</f>
        <v>722432410036.77197</v>
      </c>
    </row>
    <row r="35" spans="1:24" x14ac:dyDescent="0.3">
      <c r="A35" s="17">
        <v>32176</v>
      </c>
      <c r="B35" s="1">
        <v>214406335409.52582</v>
      </c>
      <c r="C35" s="1"/>
      <c r="D35" s="21">
        <v>32280</v>
      </c>
      <c r="E35" s="22">
        <v>39144887131.427338</v>
      </c>
      <c r="G35" s="23">
        <v>32673</v>
      </c>
      <c r="H35" s="24">
        <v>673529138149.55371</v>
      </c>
      <c r="I35" s="24"/>
      <c r="J35" s="23">
        <v>32176</v>
      </c>
      <c r="K35" s="25">
        <v>354740561604.56256</v>
      </c>
      <c r="L35" s="25"/>
      <c r="M35" s="23">
        <v>32280</v>
      </c>
      <c r="N35" s="25">
        <v>511044366675.12744</v>
      </c>
      <c r="O35" s="25"/>
      <c r="P35" s="23">
        <v>32280</v>
      </c>
      <c r="Q35" s="24">
        <v>221914996624.79782</v>
      </c>
      <c r="S35" s="23">
        <v>33164</v>
      </c>
      <c r="T35">
        <v>414700000000</v>
      </c>
      <c r="W35" s="23">
        <v>32176</v>
      </c>
      <c r="X35" s="1">
        <f>[1]CalculateLowerTotal!N35</f>
        <v>439984264952.49066</v>
      </c>
    </row>
    <row r="36" spans="1:24" x14ac:dyDescent="0.3">
      <c r="A36" s="17">
        <v>32177</v>
      </c>
      <c r="B36" s="1">
        <v>199190175562.45502</v>
      </c>
      <c r="C36" s="1"/>
      <c r="D36" s="21">
        <v>32350</v>
      </c>
      <c r="E36" s="22">
        <v>38784912948.317184</v>
      </c>
      <c r="G36" s="23">
        <v>32874</v>
      </c>
      <c r="H36" s="24">
        <v>663728167622.62048</v>
      </c>
      <c r="I36" s="24"/>
      <c r="J36" s="23">
        <v>32177</v>
      </c>
      <c r="K36" s="25">
        <v>380193001113.70148</v>
      </c>
      <c r="L36" s="25"/>
      <c r="M36" s="23">
        <v>32350</v>
      </c>
      <c r="N36" s="25">
        <v>506345428598.03424</v>
      </c>
      <c r="O36" s="25"/>
      <c r="P36" s="23">
        <v>32617</v>
      </c>
      <c r="Q36" s="24">
        <v>218446592075.08249</v>
      </c>
      <c r="S36" s="23">
        <v>32693</v>
      </c>
      <c r="T36">
        <v>165600000000</v>
      </c>
      <c r="W36" s="23">
        <v>32177</v>
      </c>
      <c r="X36" s="1">
        <f>[1]CalculateLowerTotal!N36</f>
        <v>535144608105.50415</v>
      </c>
    </row>
    <row r="37" spans="1:24" x14ac:dyDescent="0.3">
      <c r="A37" s="17">
        <v>32178</v>
      </c>
      <c r="B37" s="1">
        <v>120344132766.86911</v>
      </c>
      <c r="C37" s="1"/>
      <c r="D37" s="21">
        <v>32162</v>
      </c>
      <c r="E37" s="22">
        <v>38219228522.576614</v>
      </c>
      <c r="G37" s="23">
        <v>32281</v>
      </c>
      <c r="H37" s="24">
        <v>631398900193.56799</v>
      </c>
      <c r="I37" s="24"/>
      <c r="J37" s="23">
        <v>32178</v>
      </c>
      <c r="K37" s="25">
        <v>134374794420.21774</v>
      </c>
      <c r="L37" s="25"/>
      <c r="M37" s="23">
        <v>32162</v>
      </c>
      <c r="N37" s="25">
        <v>501134656836.2052</v>
      </c>
      <c r="O37" s="25"/>
      <c r="P37" s="23">
        <v>32874</v>
      </c>
      <c r="Q37" s="24">
        <v>218222974348.06244</v>
      </c>
      <c r="S37" s="23">
        <v>33164</v>
      </c>
      <c r="T37">
        <v>160000000000</v>
      </c>
      <c r="W37" s="23">
        <v>32178</v>
      </c>
      <c r="X37" s="1">
        <f>[1]CalculateLowerTotal!N37</f>
        <v>138022846924.98129</v>
      </c>
    </row>
    <row r="38" spans="1:24" x14ac:dyDescent="0.3">
      <c r="A38" s="17">
        <v>32179</v>
      </c>
      <c r="B38" s="1">
        <v>89912317918.643158</v>
      </c>
      <c r="C38" s="1"/>
      <c r="D38" s="21">
        <v>32629</v>
      </c>
      <c r="E38" s="22">
        <v>38219228522.576614</v>
      </c>
      <c r="G38" s="23">
        <v>32695</v>
      </c>
      <c r="H38" s="24">
        <v>623677254669.96045</v>
      </c>
      <c r="I38" s="24"/>
      <c r="J38" s="23">
        <v>32179</v>
      </c>
      <c r="K38" s="25">
        <v>90928755348.923065</v>
      </c>
      <c r="L38" s="25"/>
      <c r="M38" s="23">
        <v>32629</v>
      </c>
      <c r="N38" s="25">
        <v>501134656836.2052</v>
      </c>
      <c r="O38" s="25"/>
      <c r="P38" s="23">
        <v>32652</v>
      </c>
      <c r="Q38" s="24">
        <v>213568929861.54633</v>
      </c>
      <c r="S38" s="23">
        <v>33164</v>
      </c>
      <c r="T38">
        <v>1586000000000</v>
      </c>
      <c r="W38" s="23">
        <v>32179</v>
      </c>
      <c r="X38" s="1">
        <f>[1]CalculateLowerTotal!N38</f>
        <v>90238426843.773666</v>
      </c>
    </row>
    <row r="39" spans="1:24" x14ac:dyDescent="0.3">
      <c r="A39" s="17">
        <v>32180</v>
      </c>
      <c r="B39" s="1">
        <v>81612800893.565582</v>
      </c>
      <c r="C39" s="1"/>
      <c r="D39" s="21">
        <v>32992</v>
      </c>
      <c r="E39" s="22">
        <v>38219228522.576614</v>
      </c>
      <c r="G39" s="23">
        <v>33133</v>
      </c>
      <c r="H39" s="24">
        <v>610919872133.0509</v>
      </c>
      <c r="I39" s="24"/>
      <c r="J39" s="23">
        <v>32180</v>
      </c>
      <c r="K39" s="25">
        <v>81875107319.157028</v>
      </c>
      <c r="L39" s="25"/>
      <c r="M39" s="23">
        <v>32992</v>
      </c>
      <c r="N39" s="25">
        <v>501134656836.2052</v>
      </c>
      <c r="O39" s="25"/>
      <c r="P39" s="23">
        <v>32682</v>
      </c>
      <c r="Q39" s="24">
        <v>211691472501.97348</v>
      </c>
      <c r="S39" s="23">
        <v>32633</v>
      </c>
      <c r="T39">
        <v>63020000000</v>
      </c>
      <c r="W39" s="23">
        <v>32180</v>
      </c>
      <c r="X39" s="1">
        <f>[1]CalculateLowerTotal!N39</f>
        <v>81107601979.651962</v>
      </c>
    </row>
    <row r="40" spans="1:24" x14ac:dyDescent="0.3">
      <c r="A40" s="17">
        <v>32181</v>
      </c>
      <c r="B40" s="1">
        <v>9827854010.3122921</v>
      </c>
      <c r="C40" s="1"/>
      <c r="D40" s="21">
        <v>32627</v>
      </c>
      <c r="E40" s="22">
        <v>37860735212.296204</v>
      </c>
      <c r="G40" s="23">
        <v>32638</v>
      </c>
      <c r="H40" s="24">
        <v>604739276896.48047</v>
      </c>
      <c r="I40" s="24"/>
      <c r="J40" s="23">
        <v>32181</v>
      </c>
      <c r="K40" s="25">
        <v>9945345427.4494438</v>
      </c>
      <c r="L40" s="25"/>
      <c r="M40" s="23">
        <v>32627</v>
      </c>
      <c r="N40" s="25">
        <v>496433574823.91394</v>
      </c>
      <c r="O40" s="25"/>
      <c r="P40" s="23">
        <v>32767</v>
      </c>
      <c r="Q40" s="24">
        <v>205157641297.17813</v>
      </c>
      <c r="S40" s="23">
        <v>32634</v>
      </c>
      <c r="T40">
        <v>31510000000</v>
      </c>
      <c r="W40" s="23">
        <v>32181</v>
      </c>
      <c r="X40" s="1">
        <f>[1]CalculateLowerTotal!N40</f>
        <v>9845891973.1749496</v>
      </c>
    </row>
    <row r="41" spans="1:24" x14ac:dyDescent="0.3">
      <c r="A41" s="17">
        <v>32182</v>
      </c>
      <c r="B41" s="1">
        <v>8991429942.8176746</v>
      </c>
      <c r="C41" s="1"/>
      <c r="D41" s="21">
        <v>32783</v>
      </c>
      <c r="E41" s="22">
        <v>36773981305.587143</v>
      </c>
      <c r="G41" s="23">
        <v>32185</v>
      </c>
      <c r="H41" s="24">
        <v>583711044760.30078</v>
      </c>
      <c r="I41" s="24"/>
      <c r="J41" s="23">
        <v>32182</v>
      </c>
      <c r="K41" s="25">
        <v>9057006548.6191216</v>
      </c>
      <c r="L41" s="25"/>
      <c r="M41" s="23">
        <v>32783</v>
      </c>
      <c r="N41" s="25">
        <v>480763895109.81635</v>
      </c>
      <c r="O41" s="25"/>
      <c r="P41" s="23">
        <v>32715</v>
      </c>
      <c r="Q41" s="24">
        <v>200846011457.23914</v>
      </c>
      <c r="S41" s="23">
        <v>32828</v>
      </c>
      <c r="T41">
        <v>675900000000</v>
      </c>
      <c r="W41" s="23">
        <v>32182</v>
      </c>
      <c r="X41" s="1">
        <f>[1]CalculateLowerTotal!N41</f>
        <v>8966436483.1329308</v>
      </c>
    </row>
    <row r="42" spans="1:24" x14ac:dyDescent="0.3">
      <c r="A42" s="17">
        <v>32183</v>
      </c>
      <c r="B42" s="1">
        <v>8364126201.3912029</v>
      </c>
      <c r="C42" s="1"/>
      <c r="D42" s="21">
        <v>32737</v>
      </c>
      <c r="E42" s="22">
        <v>36055117020.29483</v>
      </c>
      <c r="G42" s="23">
        <v>32280</v>
      </c>
      <c r="H42" s="24">
        <v>561606263318.59717</v>
      </c>
      <c r="I42" s="24"/>
      <c r="J42" s="23">
        <v>32183</v>
      </c>
      <c r="K42" s="25">
        <v>8388717428.5667458</v>
      </c>
      <c r="L42" s="25"/>
      <c r="M42" s="23">
        <v>32737</v>
      </c>
      <c r="N42" s="25">
        <v>470512667572.43591</v>
      </c>
      <c r="O42" s="25"/>
      <c r="P42" s="23">
        <v>32281</v>
      </c>
      <c r="Q42" s="24">
        <v>200512914250.80762</v>
      </c>
      <c r="S42" s="23">
        <v>32634</v>
      </c>
      <c r="T42">
        <v>2162000000000</v>
      </c>
      <c r="W42" s="23">
        <v>32183</v>
      </c>
      <c r="X42" s="1">
        <f>[1]CalculateLowerTotal!N42</f>
        <v>8304830254.2810783</v>
      </c>
    </row>
    <row r="43" spans="1:24" x14ac:dyDescent="0.3">
      <c r="A43" s="17">
        <v>32184</v>
      </c>
      <c r="B43" s="1">
        <v>10873369785.486208</v>
      </c>
      <c r="C43" s="1"/>
      <c r="D43" s="21">
        <v>32799</v>
      </c>
      <c r="E43" s="22">
        <v>36055117020.29483</v>
      </c>
      <c r="G43" s="23">
        <v>33043</v>
      </c>
      <c r="H43" s="24">
        <v>544367812643.78229</v>
      </c>
      <c r="I43" s="24"/>
      <c r="J43" s="23">
        <v>32184</v>
      </c>
      <c r="K43" s="25">
        <v>76211355642.941956</v>
      </c>
      <c r="L43" s="25"/>
      <c r="M43" s="23">
        <v>32799</v>
      </c>
      <c r="N43" s="25">
        <v>470512667572.43591</v>
      </c>
      <c r="O43" s="25"/>
      <c r="P43" s="23">
        <v>32633</v>
      </c>
      <c r="Q43" s="24">
        <v>190969560758.19055</v>
      </c>
      <c r="S43" s="23">
        <v>32634</v>
      </c>
      <c r="T43">
        <v>20710000000000</v>
      </c>
      <c r="W43" s="23">
        <v>32184</v>
      </c>
      <c r="X43" s="1">
        <f>[1]CalculateLowerTotal!N43</f>
        <v>466718582098.08765</v>
      </c>
    </row>
    <row r="44" spans="1:24" x14ac:dyDescent="0.3">
      <c r="A44" s="17">
        <v>32185</v>
      </c>
      <c r="B44" s="1">
        <v>427428534501.15936</v>
      </c>
      <c r="C44" s="1"/>
      <c r="D44" s="21">
        <v>32560</v>
      </c>
      <c r="E44" s="22">
        <v>35325383444.140114</v>
      </c>
      <c r="G44" s="23">
        <v>32343</v>
      </c>
      <c r="H44" s="24">
        <v>519101692313.5412</v>
      </c>
      <c r="I44" s="24"/>
      <c r="J44" s="23">
        <v>32185</v>
      </c>
      <c r="K44" s="25">
        <v>1015670264664.1907</v>
      </c>
      <c r="L44" s="25"/>
      <c r="M44" s="23">
        <v>32560</v>
      </c>
      <c r="N44" s="25">
        <v>460224838833.47125</v>
      </c>
      <c r="O44" s="25"/>
      <c r="P44" s="23">
        <v>32638</v>
      </c>
      <c r="Q44" s="24">
        <v>188810251839.43097</v>
      </c>
      <c r="S44" s="23">
        <v>32828</v>
      </c>
      <c r="T44">
        <v>67960000000</v>
      </c>
      <c r="W44" s="23">
        <v>32185</v>
      </c>
      <c r="X44" s="1">
        <f>[1]CalculateLowerTotal!N44</f>
        <v>1241517864587.2207</v>
      </c>
    </row>
    <row r="45" spans="1:24" x14ac:dyDescent="0.3">
      <c r="A45" s="17">
        <v>32186</v>
      </c>
      <c r="B45" s="1">
        <v>132793534515.95753</v>
      </c>
      <c r="C45" s="1"/>
      <c r="D45" s="21">
        <v>32898</v>
      </c>
      <c r="E45" s="22">
        <v>35325383444.140114</v>
      </c>
      <c r="G45" s="23">
        <v>32346</v>
      </c>
      <c r="H45" s="24">
        <v>496343877164.74799</v>
      </c>
      <c r="I45" s="24"/>
      <c r="J45" s="23">
        <v>32186</v>
      </c>
      <c r="K45" s="25">
        <v>136998634483.76942</v>
      </c>
      <c r="L45" s="25"/>
      <c r="M45" s="23">
        <v>32898</v>
      </c>
      <c r="N45" s="25">
        <v>460224838833.47125</v>
      </c>
      <c r="O45" s="25"/>
      <c r="P45" s="23">
        <v>32375</v>
      </c>
      <c r="Q45" s="24">
        <v>187932086304.5256</v>
      </c>
      <c r="S45" s="23">
        <v>32783</v>
      </c>
      <c r="T45">
        <v>33980000000</v>
      </c>
      <c r="W45" s="23">
        <v>32186</v>
      </c>
      <c r="X45" s="1">
        <f>[1]CalculateLowerTotal!N45</f>
        <v>136730431431.66533</v>
      </c>
    </row>
    <row r="46" spans="1:24" x14ac:dyDescent="0.3">
      <c r="A46" s="17">
        <v>32187</v>
      </c>
      <c r="B46" s="1">
        <v>94062202642.654037</v>
      </c>
      <c r="C46" s="1"/>
      <c r="D46" s="21">
        <v>32782</v>
      </c>
      <c r="E46" s="22">
        <v>33314080314.625511</v>
      </c>
      <c r="G46" s="23">
        <v>32375</v>
      </c>
      <c r="H46" s="24">
        <v>486313388608.88068</v>
      </c>
      <c r="I46" s="24"/>
      <c r="J46" s="23">
        <v>32187</v>
      </c>
      <c r="K46" s="25">
        <v>94728898155.04808</v>
      </c>
      <c r="L46" s="25"/>
      <c r="M46" s="23">
        <v>32782</v>
      </c>
      <c r="N46" s="25">
        <v>436063859078.28107</v>
      </c>
      <c r="O46" s="25"/>
      <c r="P46" s="23">
        <v>33133</v>
      </c>
      <c r="Q46" s="24">
        <v>180990618518.99655</v>
      </c>
      <c r="S46" s="23">
        <v>32682</v>
      </c>
      <c r="T46">
        <v>40160000000</v>
      </c>
      <c r="W46" s="23">
        <v>32187</v>
      </c>
      <c r="X46" s="1">
        <f>[1]CalculateLowerTotal!N46</f>
        <v>93907394157.708023</v>
      </c>
    </row>
    <row r="47" spans="1:24" x14ac:dyDescent="0.3">
      <c r="A47" s="17">
        <v>32188</v>
      </c>
      <c r="B47" s="1">
        <v>12127977268.339399</v>
      </c>
      <c r="C47" s="1"/>
      <c r="D47" s="21">
        <v>32390</v>
      </c>
      <c r="E47" s="22">
        <v>32954886954.927399</v>
      </c>
      <c r="G47" s="23">
        <v>32287</v>
      </c>
      <c r="H47" s="24">
        <v>485810634534.31506</v>
      </c>
      <c r="I47" s="24"/>
      <c r="J47" s="23">
        <v>32188</v>
      </c>
      <c r="K47" s="25">
        <v>41179695722.080505</v>
      </c>
      <c r="L47" s="25"/>
      <c r="M47" s="23">
        <v>32390</v>
      </c>
      <c r="N47" s="25">
        <v>430319582375.68201</v>
      </c>
      <c r="O47" s="25"/>
      <c r="P47" s="23">
        <v>32390</v>
      </c>
      <c r="Q47" s="24">
        <v>180808929131.10773</v>
      </c>
      <c r="S47" s="23">
        <v>32693</v>
      </c>
      <c r="T47">
        <v>4508000000000</v>
      </c>
      <c r="W47" s="23">
        <v>32188</v>
      </c>
      <c r="X47" s="1">
        <f>[1]CalculateLowerTotal!N47</f>
        <v>210112654174.97427</v>
      </c>
    </row>
    <row r="48" spans="1:24" x14ac:dyDescent="0.3">
      <c r="A48" s="17">
        <v>32189</v>
      </c>
      <c r="B48" s="1">
        <v>156308958965.1416</v>
      </c>
      <c r="C48" s="1"/>
      <c r="D48" s="21">
        <v>32466</v>
      </c>
      <c r="E48" s="22">
        <v>32954886954.927399</v>
      </c>
      <c r="G48" s="23">
        <v>32899</v>
      </c>
      <c r="H48" s="24">
        <v>479862289771.82178</v>
      </c>
      <c r="I48" s="24"/>
      <c r="J48" s="23">
        <v>32189</v>
      </c>
      <c r="K48" s="25">
        <v>280845005226.13763</v>
      </c>
      <c r="L48" s="25"/>
      <c r="M48" s="23">
        <v>32466</v>
      </c>
      <c r="N48" s="25">
        <v>430319582375.68201</v>
      </c>
      <c r="O48" s="25"/>
      <c r="P48" s="23">
        <v>32998</v>
      </c>
      <c r="Q48" s="24">
        <v>179406659435.66537</v>
      </c>
      <c r="S48" s="23">
        <v>32634</v>
      </c>
      <c r="T48">
        <v>513300000000</v>
      </c>
      <c r="W48" s="23">
        <v>32189</v>
      </c>
      <c r="X48" s="1">
        <f>[1]CalculateLowerTotal!N48</f>
        <v>326109454429.39941</v>
      </c>
    </row>
    <row r="49" spans="1:24" x14ac:dyDescent="0.3">
      <c r="A49" s="17">
        <v>32190</v>
      </c>
      <c r="B49" s="1">
        <v>12964401335.834019</v>
      </c>
      <c r="C49" s="1"/>
      <c r="D49" s="21">
        <v>32384</v>
      </c>
      <c r="E49" s="22">
        <v>32585343694.940834</v>
      </c>
      <c r="G49" s="23">
        <v>32390</v>
      </c>
      <c r="H49" s="24">
        <v>472364697663.29724</v>
      </c>
      <c r="I49" s="24"/>
      <c r="J49" s="23">
        <v>32190</v>
      </c>
      <c r="K49" s="25">
        <v>14693984382.832619</v>
      </c>
      <c r="L49" s="25"/>
      <c r="M49" s="23">
        <v>32384</v>
      </c>
      <c r="N49" s="25">
        <v>425626087755.0116</v>
      </c>
      <c r="O49" s="25"/>
      <c r="P49" s="23">
        <v>33231</v>
      </c>
      <c r="Q49" s="24">
        <v>178032341989.8374</v>
      </c>
      <c r="S49" s="23">
        <v>32828</v>
      </c>
      <c r="T49">
        <v>246500000000</v>
      </c>
      <c r="W49" s="23">
        <v>32190</v>
      </c>
      <c r="X49" s="1">
        <f>[1]CalculateLowerTotal!N49</f>
        <v>14908094032.611933</v>
      </c>
    </row>
    <row r="50" spans="1:24" x14ac:dyDescent="0.3">
      <c r="A50" s="17">
        <v>32191</v>
      </c>
      <c r="B50" s="1">
        <v>11291581819.233219</v>
      </c>
      <c r="C50" s="1"/>
      <c r="D50" s="21">
        <v>32673</v>
      </c>
      <c r="E50" s="22">
        <v>30571302984.006557</v>
      </c>
      <c r="G50" s="23">
        <v>32269</v>
      </c>
      <c r="H50" s="24">
        <v>463309661161.24701</v>
      </c>
      <c r="I50" s="24"/>
      <c r="J50" s="23">
        <v>32191</v>
      </c>
      <c r="K50" s="25">
        <v>11660450242.571976</v>
      </c>
      <c r="L50" s="25"/>
      <c r="M50" s="23">
        <v>32673</v>
      </c>
      <c r="N50" s="25">
        <v>400733718227.05634</v>
      </c>
      <c r="O50" s="25"/>
      <c r="P50" s="23">
        <v>32651</v>
      </c>
      <c r="Q50" s="24">
        <v>176949193465.40945</v>
      </c>
      <c r="S50" s="23">
        <v>32634</v>
      </c>
      <c r="T50">
        <v>583700000000</v>
      </c>
      <c r="W50" s="23">
        <v>32191</v>
      </c>
      <c r="X50" s="1">
        <f>[1]CalculateLowerTotal!N50</f>
        <v>11604408879.957586</v>
      </c>
    </row>
    <row r="51" spans="1:24" x14ac:dyDescent="0.3">
      <c r="A51" s="17">
        <v>32192</v>
      </c>
      <c r="B51" s="1">
        <v>106511604391.74245</v>
      </c>
      <c r="C51" s="1"/>
      <c r="D51" s="21">
        <v>33059</v>
      </c>
      <c r="E51" s="22">
        <v>29854072639.57159</v>
      </c>
      <c r="G51" s="23">
        <v>33055</v>
      </c>
      <c r="H51" s="24">
        <v>459069040481.01746</v>
      </c>
      <c r="I51" s="24"/>
      <c r="J51" s="23">
        <v>32192</v>
      </c>
      <c r="K51" s="25">
        <v>216178201486.70978</v>
      </c>
      <c r="L51" s="25"/>
      <c r="M51" s="23">
        <v>33059</v>
      </c>
      <c r="N51" s="25">
        <v>391160685659.86658</v>
      </c>
      <c r="O51" s="25"/>
      <c r="P51" s="23">
        <v>32185</v>
      </c>
      <c r="Q51" s="24">
        <v>176026770287.74792</v>
      </c>
      <c r="S51" s="23">
        <v>33067</v>
      </c>
      <c r="T51">
        <v>174200000000</v>
      </c>
      <c r="W51" s="23">
        <v>32192</v>
      </c>
      <c r="X51" s="1">
        <f>[1]CalculateLowerTotal!N51</f>
        <v>434370947366.82129</v>
      </c>
    </row>
    <row r="52" spans="1:24" x14ac:dyDescent="0.3">
      <c r="A52" s="17">
        <v>32193</v>
      </c>
      <c r="B52" s="1">
        <v>196423669887.43164</v>
      </c>
      <c r="C52" s="1"/>
      <c r="D52" s="21">
        <v>32695</v>
      </c>
      <c r="E52" s="22">
        <v>29125640421.661076</v>
      </c>
      <c r="G52" s="23">
        <v>32240</v>
      </c>
      <c r="H52" s="24">
        <v>457683734668.07452</v>
      </c>
      <c r="I52" s="24"/>
      <c r="J52" s="23">
        <v>32193</v>
      </c>
      <c r="K52" s="25">
        <v>285588729499.48859</v>
      </c>
      <c r="L52" s="25"/>
      <c r="M52" s="23">
        <v>32695</v>
      </c>
      <c r="N52" s="25">
        <v>379493943350.89581</v>
      </c>
      <c r="O52" s="25"/>
      <c r="P52" s="23">
        <v>33094</v>
      </c>
      <c r="Q52" s="24">
        <v>175304671303.76154</v>
      </c>
      <c r="S52" s="23">
        <v>33091</v>
      </c>
      <c r="T52">
        <v>4053000000000</v>
      </c>
      <c r="W52" s="23">
        <v>32193</v>
      </c>
      <c r="X52" s="1">
        <f>[1]CalculateLowerTotal!N52</f>
        <v>309522714832.59985</v>
      </c>
    </row>
    <row r="53" spans="1:24" x14ac:dyDescent="0.3">
      <c r="A53" s="17">
        <v>32194</v>
      </c>
      <c r="B53" s="1">
        <v>100978340618.73911</v>
      </c>
      <c r="C53" s="1"/>
      <c r="D53" s="21">
        <v>32978</v>
      </c>
      <c r="E53" s="22">
        <v>28766135973.049942</v>
      </c>
      <c r="G53" s="23">
        <v>33094</v>
      </c>
      <c r="H53" s="24">
        <v>452112455408.14386</v>
      </c>
      <c r="I53" s="24"/>
      <c r="J53" s="23">
        <v>32194</v>
      </c>
      <c r="K53" s="25">
        <v>102669670620.63741</v>
      </c>
      <c r="L53" s="25"/>
      <c r="M53" s="23">
        <v>32978</v>
      </c>
      <c r="N53" s="25">
        <v>373933134854.98297</v>
      </c>
      <c r="O53" s="25"/>
      <c r="P53" s="23">
        <v>32287</v>
      </c>
      <c r="Q53" s="24">
        <v>171337785546.1636</v>
      </c>
      <c r="S53" s="23">
        <v>32693</v>
      </c>
      <c r="T53">
        <v>1152000000000</v>
      </c>
      <c r="W53" s="23">
        <v>32194</v>
      </c>
      <c r="X53" s="1">
        <f>[1]CalculateLowerTotal!N53</f>
        <v>101994706002.76126</v>
      </c>
    </row>
    <row r="54" spans="1:24" x14ac:dyDescent="0.3">
      <c r="A54" s="17">
        <v>32195</v>
      </c>
      <c r="B54" s="1">
        <v>12337097594.40715</v>
      </c>
      <c r="C54" s="1"/>
      <c r="D54" s="21">
        <v>32668</v>
      </c>
      <c r="E54" s="22">
        <v>28406332763.117168</v>
      </c>
      <c r="G54" s="23">
        <v>32801</v>
      </c>
      <c r="H54" s="24">
        <v>447005677115.81854</v>
      </c>
      <c r="I54" s="24"/>
      <c r="J54" s="23">
        <v>32195</v>
      </c>
      <c r="K54" s="25">
        <v>12692304224.671801</v>
      </c>
      <c r="L54" s="25"/>
      <c r="M54" s="23">
        <v>32668</v>
      </c>
      <c r="N54" s="25">
        <v>369256022529.00403</v>
      </c>
      <c r="O54" s="25"/>
      <c r="P54" s="23">
        <v>33043</v>
      </c>
      <c r="Q54" s="24">
        <v>171284210449.69385</v>
      </c>
      <c r="S54" s="23">
        <v>32634</v>
      </c>
      <c r="T54">
        <v>3435000000000</v>
      </c>
      <c r="W54" s="23">
        <v>32195</v>
      </c>
      <c r="X54" s="1">
        <f>[1]CalculateLowerTotal!N54</f>
        <v>12623614970.70521</v>
      </c>
    </row>
    <row r="55" spans="1:24" x14ac:dyDescent="0.3">
      <c r="A55" s="17">
        <v>32196</v>
      </c>
      <c r="B55" s="1">
        <v>11082461493.165491</v>
      </c>
      <c r="C55" s="1"/>
      <c r="D55" s="21">
        <v>33210</v>
      </c>
      <c r="E55" s="22">
        <v>28406332763.117168</v>
      </c>
      <c r="G55" s="23">
        <v>33019</v>
      </c>
      <c r="H55" s="24">
        <v>445879945304.13507</v>
      </c>
      <c r="I55" s="24"/>
      <c r="J55" s="23">
        <v>32196</v>
      </c>
      <c r="K55" s="25">
        <v>24972155791.242146</v>
      </c>
      <c r="L55" s="25"/>
      <c r="M55" s="23">
        <v>33210</v>
      </c>
      <c r="N55" s="25">
        <v>369256022529.00403</v>
      </c>
      <c r="O55" s="25"/>
      <c r="P55" s="23">
        <v>32240</v>
      </c>
      <c r="Q55" s="24">
        <v>163035976502.82437</v>
      </c>
      <c r="S55" s="23">
        <v>33164</v>
      </c>
      <c r="T55">
        <v>624500000000</v>
      </c>
      <c r="W55" s="23">
        <v>32196</v>
      </c>
      <c r="X55" s="1">
        <f>[1]CalculateLowerTotal!N55</f>
        <v>55025735918.404221</v>
      </c>
    </row>
    <row r="56" spans="1:24" x14ac:dyDescent="0.3">
      <c r="A56" s="17">
        <v>32197</v>
      </c>
      <c r="B56" s="1">
        <v>10664278077.806095</v>
      </c>
      <c r="C56" s="1"/>
      <c r="D56" s="21">
        <v>32184</v>
      </c>
      <c r="E56" s="22">
        <v>27836363462.292915</v>
      </c>
      <c r="G56" s="23">
        <v>32998</v>
      </c>
      <c r="H56" s="24">
        <v>443885323528.9931</v>
      </c>
      <c r="I56" s="24"/>
      <c r="J56" s="23">
        <v>32197</v>
      </c>
      <c r="K56" s="25">
        <v>14861180998.377621</v>
      </c>
      <c r="L56" s="25"/>
      <c r="M56" s="23">
        <v>32184</v>
      </c>
      <c r="N56" s="25">
        <v>364574970803.35388</v>
      </c>
      <c r="O56" s="25"/>
      <c r="P56" s="23">
        <v>33055</v>
      </c>
      <c r="Q56" s="24">
        <v>161971462763.82382</v>
      </c>
      <c r="S56" s="23">
        <v>33164</v>
      </c>
      <c r="T56">
        <v>59930000000</v>
      </c>
      <c r="W56" s="23">
        <v>32197</v>
      </c>
      <c r="X56" s="1">
        <f>[1]CalculateLowerTotal!N56</f>
        <v>16037970250.15587</v>
      </c>
    </row>
    <row r="57" spans="1:24" x14ac:dyDescent="0.3">
      <c r="A57" s="17">
        <v>32198</v>
      </c>
      <c r="B57" s="1">
        <v>9409641976.5651035</v>
      </c>
      <c r="C57" s="1"/>
      <c r="D57" s="21">
        <v>32206</v>
      </c>
      <c r="E57" s="22">
        <v>27836363462.292915</v>
      </c>
      <c r="G57" s="23">
        <v>32717</v>
      </c>
      <c r="H57" s="24">
        <v>441565550969.50385</v>
      </c>
      <c r="I57" s="24"/>
      <c r="J57" s="23">
        <v>32198</v>
      </c>
      <c r="K57" s="25">
        <v>10032619754.143848</v>
      </c>
      <c r="L57" s="25"/>
      <c r="M57" s="23">
        <v>32206</v>
      </c>
      <c r="N57" s="25">
        <v>364574970803.35388</v>
      </c>
      <c r="O57" s="25"/>
      <c r="P57" s="23">
        <v>33033</v>
      </c>
      <c r="Q57" s="24">
        <v>161687281924.30054</v>
      </c>
      <c r="S57" s="23">
        <v>33091</v>
      </c>
      <c r="T57">
        <v>107500000000</v>
      </c>
      <c r="W57" s="23">
        <v>32198</v>
      </c>
      <c r="X57" s="1">
        <f>[1]CalculateLowerTotal!N57</f>
        <v>10067395946.937647</v>
      </c>
    </row>
    <row r="58" spans="1:24" x14ac:dyDescent="0.3">
      <c r="A58" s="17">
        <v>32199</v>
      </c>
      <c r="B58" s="1">
        <v>8782338235.1383781</v>
      </c>
      <c r="C58" s="1"/>
      <c r="D58" s="21">
        <v>33066</v>
      </c>
      <c r="E58" s="22">
        <v>27468546103.113605</v>
      </c>
      <c r="G58" s="23">
        <v>32438</v>
      </c>
      <c r="H58" s="24">
        <v>441213076781.14545</v>
      </c>
      <c r="I58" s="24"/>
      <c r="J58" s="23">
        <v>32199</v>
      </c>
      <c r="K58" s="25">
        <v>8998194564.7550011</v>
      </c>
      <c r="L58" s="25"/>
      <c r="M58" s="23">
        <v>33066</v>
      </c>
      <c r="N58" s="25">
        <v>359889922317.94751</v>
      </c>
      <c r="O58" s="25"/>
      <c r="P58" s="23">
        <v>32899</v>
      </c>
      <c r="Q58" s="24">
        <v>159050455887.69043</v>
      </c>
      <c r="S58" s="23">
        <v>32634</v>
      </c>
      <c r="T58">
        <v>2649000000000</v>
      </c>
      <c r="W58" s="23">
        <v>32199</v>
      </c>
      <c r="X58" s="1">
        <f>[1]CalculateLowerTotal!N58</f>
        <v>8943152892.0755272</v>
      </c>
    </row>
    <row r="59" spans="1:24" x14ac:dyDescent="0.3">
      <c r="A59" s="17">
        <v>32200</v>
      </c>
      <c r="B59" s="1">
        <v>8573246527.4580688</v>
      </c>
      <c r="C59" s="1"/>
      <c r="D59" s="21">
        <v>32448</v>
      </c>
      <c r="E59" s="22">
        <v>27110651199.709553</v>
      </c>
      <c r="G59" s="23">
        <v>33211</v>
      </c>
      <c r="H59" s="24">
        <v>428026713926.96576</v>
      </c>
      <c r="I59" s="24"/>
      <c r="J59" s="23">
        <v>32200</v>
      </c>
      <c r="K59" s="25">
        <v>9105090767.4557743</v>
      </c>
      <c r="L59" s="25"/>
      <c r="M59" s="23">
        <v>32448</v>
      </c>
      <c r="N59" s="25">
        <v>355026543407.41101</v>
      </c>
      <c r="O59" s="25"/>
      <c r="P59" s="23">
        <v>32343</v>
      </c>
      <c r="Q59" s="24">
        <v>157140387615.57922</v>
      </c>
      <c r="S59" s="23">
        <v>32693</v>
      </c>
      <c r="T59">
        <v>68580000000</v>
      </c>
      <c r="W59" s="23">
        <v>32200</v>
      </c>
      <c r="X59" s="1">
        <f>[1]CalculateLowerTotal!N59</f>
        <v>14125755275.440018</v>
      </c>
    </row>
    <row r="60" spans="1:24" x14ac:dyDescent="0.3">
      <c r="A60" s="17">
        <v>32201</v>
      </c>
      <c r="B60" s="1">
        <v>8364126201.3912029</v>
      </c>
      <c r="C60" s="1"/>
      <c r="D60" s="21">
        <v>32302</v>
      </c>
      <c r="E60" s="22">
        <v>26752442107.431229</v>
      </c>
      <c r="G60" s="23">
        <v>33231</v>
      </c>
      <c r="H60" s="24">
        <v>426843602666.85107</v>
      </c>
      <c r="I60" s="24"/>
      <c r="J60" s="23">
        <v>32201</v>
      </c>
      <c r="K60" s="25">
        <v>52544237117.356438</v>
      </c>
      <c r="L60" s="25"/>
      <c r="M60" s="23">
        <v>32302</v>
      </c>
      <c r="N60" s="25">
        <v>349653316702.82928</v>
      </c>
      <c r="O60" s="25"/>
      <c r="P60" s="23">
        <v>32801</v>
      </c>
      <c r="Q60" s="24">
        <v>156597648706.87033</v>
      </c>
      <c r="S60" s="23">
        <v>33164</v>
      </c>
      <c r="T60">
        <v>574100000000</v>
      </c>
      <c r="W60" s="23">
        <v>32201</v>
      </c>
      <c r="X60" s="1">
        <f>[1]CalculateLowerTotal!N60</f>
        <v>77138263454.117218</v>
      </c>
    </row>
    <row r="61" spans="1:24" x14ac:dyDescent="0.3">
      <c r="A61" s="17">
        <v>32202</v>
      </c>
      <c r="B61" s="1">
        <v>8155034493.7113686</v>
      </c>
      <c r="C61" s="1"/>
      <c r="D61" s="21">
        <v>33222</v>
      </c>
      <c r="E61" s="22">
        <v>26752442107.431229</v>
      </c>
      <c r="G61" s="23">
        <v>32665</v>
      </c>
      <c r="H61" s="24">
        <v>422717741100.80139</v>
      </c>
      <c r="I61" s="24"/>
      <c r="J61" s="23">
        <v>32202</v>
      </c>
      <c r="K61" s="25">
        <v>9573128632.3382797</v>
      </c>
      <c r="L61" s="25"/>
      <c r="M61" s="23">
        <v>33222</v>
      </c>
      <c r="N61" s="25">
        <v>349653316702.82928</v>
      </c>
      <c r="O61" s="25"/>
      <c r="P61" s="23">
        <v>32665</v>
      </c>
      <c r="Q61" s="24">
        <v>155353774917.33273</v>
      </c>
      <c r="S61" s="23">
        <v>32693</v>
      </c>
      <c r="T61">
        <v>1532000000000</v>
      </c>
      <c r="W61" s="23">
        <v>32202</v>
      </c>
      <c r="X61" s="1">
        <f>[1]CalculateLowerTotal!N61</f>
        <v>9794189161.3770542</v>
      </c>
    </row>
    <row r="62" spans="1:24" x14ac:dyDescent="0.3">
      <c r="A62" s="17">
        <v>32203</v>
      </c>
      <c r="B62" s="1">
        <v>7945914167.6437597</v>
      </c>
      <c r="C62" s="1"/>
      <c r="D62" s="21">
        <v>32674</v>
      </c>
      <c r="E62" s="22">
        <v>26393914056.65733</v>
      </c>
      <c r="G62" s="23">
        <v>32715</v>
      </c>
      <c r="H62" s="24">
        <v>403383571337.58002</v>
      </c>
      <c r="I62" s="24"/>
      <c r="J62" s="23">
        <v>32203</v>
      </c>
      <c r="K62" s="25">
        <v>8265600131.4624949</v>
      </c>
      <c r="L62" s="25"/>
      <c r="M62" s="23">
        <v>32674</v>
      </c>
      <c r="N62" s="25">
        <v>344967365834.08124</v>
      </c>
      <c r="O62" s="25"/>
      <c r="P62" s="23">
        <v>33019</v>
      </c>
      <c r="Q62" s="24">
        <v>150827844817.6398</v>
      </c>
      <c r="S62" s="23">
        <v>32634</v>
      </c>
      <c r="T62">
        <v>4006000000000</v>
      </c>
      <c r="W62" s="23">
        <v>32203</v>
      </c>
      <c r="X62" s="1">
        <f>[1]CalculateLowerTotal!N62</f>
        <v>8238848566.8967915</v>
      </c>
    </row>
    <row r="63" spans="1:24" x14ac:dyDescent="0.3">
      <c r="A63" s="17">
        <v>32204</v>
      </c>
      <c r="B63" s="1">
        <v>7736822459.9644613</v>
      </c>
      <c r="C63" s="1"/>
      <c r="D63" s="21">
        <v>32260</v>
      </c>
      <c r="E63" s="22">
        <v>26024910317.653976</v>
      </c>
      <c r="G63" s="23">
        <v>32767</v>
      </c>
      <c r="H63" s="24">
        <v>400593833168.55542</v>
      </c>
      <c r="I63" s="24"/>
      <c r="J63" s="23">
        <v>32204</v>
      </c>
      <c r="K63" s="25">
        <v>7878905103.2831287</v>
      </c>
      <c r="L63" s="25"/>
      <c r="M63" s="23">
        <v>32260</v>
      </c>
      <c r="N63" s="25">
        <v>340095060944.57812</v>
      </c>
      <c r="O63" s="25"/>
      <c r="P63" s="23">
        <v>32346</v>
      </c>
      <c r="Q63" s="24">
        <v>149649192890.25644</v>
      </c>
      <c r="S63" s="23">
        <v>32828</v>
      </c>
      <c r="T63">
        <v>1982000000000</v>
      </c>
      <c r="W63" s="23">
        <v>32204</v>
      </c>
      <c r="X63" s="1">
        <f>[1]CalculateLowerTotal!N63</f>
        <v>7807104106.8439131</v>
      </c>
    </row>
    <row r="64" spans="1:24" x14ac:dyDescent="0.3">
      <c r="A64" s="17">
        <v>32205</v>
      </c>
      <c r="B64" s="1">
        <v>7527702133.8960123</v>
      </c>
      <c r="C64" s="1"/>
      <c r="D64" s="21">
        <v>32268</v>
      </c>
      <c r="E64" s="22">
        <v>26024910317.653976</v>
      </c>
      <c r="G64" s="23">
        <v>32523</v>
      </c>
      <c r="H64" s="24">
        <v>397774039023.99274</v>
      </c>
      <c r="I64" s="24"/>
      <c r="J64" s="23">
        <v>32205</v>
      </c>
      <c r="K64" s="25">
        <v>8286332137.8105803</v>
      </c>
      <c r="L64" s="25"/>
      <c r="M64" s="23">
        <v>32268</v>
      </c>
      <c r="N64" s="25">
        <v>340095060944.57812</v>
      </c>
      <c r="O64" s="25"/>
      <c r="P64" s="23">
        <v>32269</v>
      </c>
      <c r="Q64" s="24">
        <v>148948058116.25674</v>
      </c>
      <c r="S64" s="23">
        <v>33091</v>
      </c>
      <c r="T64">
        <v>3304000000000</v>
      </c>
      <c r="W64" s="23">
        <v>32205</v>
      </c>
      <c r="X64" s="1">
        <f>[1]CalculateLowerTotal!N64</f>
        <v>13475909488.768372</v>
      </c>
    </row>
    <row r="65" spans="1:24" x14ac:dyDescent="0.3">
      <c r="A65" s="17">
        <v>32206</v>
      </c>
      <c r="B65" s="1">
        <v>211639577311.54398</v>
      </c>
      <c r="C65" s="1"/>
      <c r="D65" s="21">
        <v>32666</v>
      </c>
      <c r="E65" s="22">
        <v>26024910317.653976</v>
      </c>
      <c r="G65" s="23">
        <v>32573</v>
      </c>
      <c r="H65" s="24">
        <v>392451404421.2392</v>
      </c>
      <c r="I65" s="24"/>
      <c r="J65" s="23">
        <v>32206</v>
      </c>
      <c r="K65" s="25">
        <v>569588582705.93347</v>
      </c>
      <c r="L65" s="25"/>
      <c r="M65" s="23">
        <v>32666</v>
      </c>
      <c r="N65" s="25">
        <v>340095060944.57812</v>
      </c>
      <c r="O65" s="25"/>
      <c r="P65" s="23">
        <v>32523</v>
      </c>
      <c r="Q65" s="24">
        <v>144829764455.19019</v>
      </c>
      <c r="S65" s="23">
        <v>33091</v>
      </c>
      <c r="T65">
        <v>2812000000000</v>
      </c>
      <c r="W65" s="23">
        <v>32206</v>
      </c>
      <c r="X65" s="1">
        <f>[1]CalculateLowerTotal!N65</f>
        <v>1049374991294.2604</v>
      </c>
    </row>
    <row r="66" spans="1:24" x14ac:dyDescent="0.3">
      <c r="A66" s="17">
        <v>32207</v>
      </c>
      <c r="B66" s="1">
        <v>164608728413.17297</v>
      </c>
      <c r="C66" s="1"/>
      <c r="D66" s="21">
        <v>32709</v>
      </c>
      <c r="E66" s="22">
        <v>26024910317.653976</v>
      </c>
      <c r="G66" s="23">
        <v>32993</v>
      </c>
      <c r="H66" s="24">
        <v>386809083814.15076</v>
      </c>
      <c r="I66" s="24"/>
      <c r="J66" s="23">
        <v>32207</v>
      </c>
      <c r="K66" s="25">
        <v>249145172497.18607</v>
      </c>
      <c r="L66" s="25"/>
      <c r="M66" s="23">
        <v>32709</v>
      </c>
      <c r="N66" s="25">
        <v>340095060944.57812</v>
      </c>
      <c r="O66" s="25"/>
      <c r="P66" s="23">
        <v>33090</v>
      </c>
      <c r="Q66" s="24">
        <v>141552366771.81778</v>
      </c>
      <c r="S66" s="23">
        <v>32634</v>
      </c>
      <c r="T66">
        <v>6813000000000</v>
      </c>
      <c r="W66" s="23">
        <v>32207</v>
      </c>
      <c r="X66" s="1">
        <f>[1]CalculateLowerTotal!N66</f>
        <v>273546084829.00659</v>
      </c>
    </row>
    <row r="67" spans="1:24" x14ac:dyDescent="0.3">
      <c r="A67" s="17">
        <v>32208</v>
      </c>
      <c r="B67" s="1">
        <v>89912317918.643158</v>
      </c>
      <c r="C67" s="1"/>
      <c r="D67" s="21">
        <v>32998</v>
      </c>
      <c r="E67" s="22">
        <v>25665869514.289059</v>
      </c>
      <c r="G67" s="23">
        <v>32682</v>
      </c>
      <c r="H67" s="24">
        <v>378207618766.9964</v>
      </c>
      <c r="I67" s="24"/>
      <c r="J67" s="23">
        <v>32208</v>
      </c>
      <c r="K67" s="25">
        <v>96005477637.774231</v>
      </c>
      <c r="L67" s="25"/>
      <c r="M67" s="23">
        <v>32998</v>
      </c>
      <c r="N67" s="25">
        <v>335403090460.52234</v>
      </c>
      <c r="O67" s="25"/>
      <c r="P67" s="23">
        <v>33211</v>
      </c>
      <c r="Q67" s="24">
        <v>141317102234.4621</v>
      </c>
      <c r="S67" s="23">
        <v>32777</v>
      </c>
      <c r="T67">
        <v>660300000000</v>
      </c>
      <c r="W67" s="23">
        <v>32208</v>
      </c>
      <c r="X67" s="1">
        <f>[1]CalculateLowerTotal!N67</f>
        <v>96645687401.298462</v>
      </c>
    </row>
    <row r="68" spans="1:24" x14ac:dyDescent="0.3">
      <c r="A68" s="17">
        <v>32209</v>
      </c>
      <c r="B68" s="1">
        <v>74696410494.529602</v>
      </c>
      <c r="C68" s="1"/>
      <c r="D68" s="21">
        <v>33231</v>
      </c>
      <c r="E68" s="22">
        <v>25665869514.289059</v>
      </c>
      <c r="G68" s="23">
        <v>33069</v>
      </c>
      <c r="H68" s="24">
        <v>378079197923.08972</v>
      </c>
      <c r="I68" s="24"/>
      <c r="J68" s="23">
        <v>32209</v>
      </c>
      <c r="K68" s="25">
        <v>75464203283.74353</v>
      </c>
      <c r="L68" s="25"/>
      <c r="M68" s="23">
        <v>33231</v>
      </c>
      <c r="N68" s="25">
        <v>335403090460.52234</v>
      </c>
      <c r="O68" s="25"/>
      <c r="P68" s="23">
        <v>32573</v>
      </c>
      <c r="Q68" s="24">
        <v>141137742193.38779</v>
      </c>
      <c r="S68" s="23">
        <v>32682</v>
      </c>
      <c r="T68">
        <v>870600000000</v>
      </c>
      <c r="W68" s="23">
        <v>32209</v>
      </c>
      <c r="X68" s="1">
        <f>[1]CalculateLowerTotal!N68</f>
        <v>74856310399.914261</v>
      </c>
    </row>
    <row r="69" spans="1:24" x14ac:dyDescent="0.3">
      <c r="A69" s="17">
        <v>32210</v>
      </c>
      <c r="B69" s="1">
        <v>9827854010.3122921</v>
      </c>
      <c r="C69" s="1"/>
      <c r="D69" s="21">
        <v>32801</v>
      </c>
      <c r="E69" s="22">
        <v>24946780461.585995</v>
      </c>
      <c r="G69" s="23">
        <v>32966</v>
      </c>
      <c r="H69" s="24">
        <v>376825045298.92664</v>
      </c>
      <c r="I69" s="24"/>
      <c r="J69" s="23">
        <v>32210</v>
      </c>
      <c r="K69" s="25">
        <v>10065569209.324617</v>
      </c>
      <c r="L69" s="25"/>
      <c r="M69" s="23">
        <v>32801</v>
      </c>
      <c r="N69" s="25">
        <v>324549628318.33289</v>
      </c>
      <c r="O69" s="25"/>
      <c r="P69" s="23">
        <v>32764</v>
      </c>
      <c r="Q69" s="24">
        <v>139027349620.98392</v>
      </c>
      <c r="S69" s="23">
        <v>32652</v>
      </c>
      <c r="T69">
        <v>25950000000</v>
      </c>
      <c r="W69" s="23">
        <v>32210</v>
      </c>
      <c r="X69" s="1">
        <f>[1]CalculateLowerTotal!N69</f>
        <v>10004512493.261856</v>
      </c>
    </row>
    <row r="70" spans="1:24" x14ac:dyDescent="0.3">
      <c r="A70" s="17">
        <v>32211</v>
      </c>
      <c r="B70" s="1">
        <v>9200550268.885334</v>
      </c>
      <c r="C70" s="1"/>
      <c r="D70" s="21">
        <v>32344</v>
      </c>
      <c r="E70" s="22">
        <v>24586721283.116592</v>
      </c>
      <c r="G70" s="23">
        <v>32467</v>
      </c>
      <c r="H70" s="24">
        <v>375415148210.46661</v>
      </c>
      <c r="I70" s="24"/>
      <c r="J70" s="23">
        <v>32211</v>
      </c>
      <c r="K70" s="25">
        <v>10832372338.777559</v>
      </c>
      <c r="L70" s="25"/>
      <c r="M70" s="23">
        <v>32344</v>
      </c>
      <c r="N70" s="25">
        <v>319354584066.83002</v>
      </c>
      <c r="O70" s="25"/>
      <c r="P70" s="23">
        <v>32438</v>
      </c>
      <c r="Q70" s="24">
        <v>132623962127.21556</v>
      </c>
      <c r="S70" s="23">
        <v>33164</v>
      </c>
      <c r="T70">
        <v>25950000000</v>
      </c>
      <c r="W70" s="23">
        <v>32211</v>
      </c>
      <c r="X70" s="1">
        <f>[1]CalculateLowerTotal!N70</f>
        <v>21387561344.064568</v>
      </c>
    </row>
    <row r="71" spans="1:24" x14ac:dyDescent="0.3">
      <c r="A71" s="17">
        <v>32212</v>
      </c>
      <c r="B71" s="1">
        <v>8991429942.8176746</v>
      </c>
      <c r="C71" s="1"/>
      <c r="D71" s="21">
        <v>32705</v>
      </c>
      <c r="E71" s="22">
        <v>24586721283.116592</v>
      </c>
      <c r="G71" s="23">
        <v>32798</v>
      </c>
      <c r="H71" s="24">
        <v>371966911641.04321</v>
      </c>
      <c r="I71" s="24"/>
      <c r="J71" s="23">
        <v>32212</v>
      </c>
      <c r="K71" s="25">
        <v>13235386921.997305</v>
      </c>
      <c r="L71" s="25"/>
      <c r="M71" s="23">
        <v>32705</v>
      </c>
      <c r="N71" s="25">
        <v>319354584066.83002</v>
      </c>
      <c r="O71" s="25"/>
      <c r="P71" s="23">
        <v>32717</v>
      </c>
      <c r="Q71" s="24">
        <v>132621632752.21361</v>
      </c>
      <c r="S71" s="23">
        <v>32777</v>
      </c>
      <c r="T71">
        <v>17300000000</v>
      </c>
      <c r="W71" s="23">
        <v>32212</v>
      </c>
      <c r="X71" s="1">
        <f>[1]CalculateLowerTotal!N71</f>
        <v>24907928072.609058</v>
      </c>
    </row>
    <row r="72" spans="1:24" x14ac:dyDescent="0.3">
      <c r="A72" s="17">
        <v>32213</v>
      </c>
      <c r="B72" s="1">
        <v>8364126201.3912029</v>
      </c>
      <c r="C72" s="1"/>
      <c r="D72" s="21">
        <v>32798</v>
      </c>
      <c r="E72" s="22">
        <v>24586721283.116592</v>
      </c>
      <c r="G72" s="23">
        <v>32681</v>
      </c>
      <c r="H72" s="24">
        <v>371322074997.92566</v>
      </c>
      <c r="I72" s="24"/>
      <c r="J72" s="23">
        <v>32213</v>
      </c>
      <c r="K72" s="25">
        <v>8976174544.0732899</v>
      </c>
      <c r="L72" s="25"/>
      <c r="M72" s="23">
        <v>32798</v>
      </c>
      <c r="N72" s="25">
        <v>319354584066.83002</v>
      </c>
      <c r="O72" s="25"/>
      <c r="P72" s="23">
        <v>32771</v>
      </c>
      <c r="Q72" s="24">
        <v>132351427971.2934</v>
      </c>
      <c r="S72" s="23">
        <v>32828</v>
      </c>
      <c r="T72">
        <v>4663000000000</v>
      </c>
      <c r="W72" s="23">
        <v>32213</v>
      </c>
      <c r="X72" s="1">
        <f>[1]CalculateLowerTotal!N72</f>
        <v>9065772868.5691376</v>
      </c>
    </row>
    <row r="73" spans="1:24" x14ac:dyDescent="0.3">
      <c r="A73" s="17">
        <v>32214</v>
      </c>
      <c r="B73" s="1">
        <v>8155034493.7113686</v>
      </c>
      <c r="C73" s="1"/>
      <c r="D73" s="21">
        <v>32514</v>
      </c>
      <c r="E73" s="22">
        <v>24007123761.042133</v>
      </c>
      <c r="G73" s="23">
        <v>32768</v>
      </c>
      <c r="H73" s="24">
        <v>370690900161.17816</v>
      </c>
      <c r="I73" s="24"/>
      <c r="J73" s="23">
        <v>32214</v>
      </c>
      <c r="K73" s="25">
        <v>8338102515.655941</v>
      </c>
      <c r="L73" s="25"/>
      <c r="M73" s="23">
        <v>32514</v>
      </c>
      <c r="N73" s="25">
        <v>314324784108.90155</v>
      </c>
      <c r="O73" s="25"/>
      <c r="P73" s="23">
        <v>32279</v>
      </c>
      <c r="Q73" s="24">
        <v>129954525177.30943</v>
      </c>
      <c r="S73" s="23">
        <v>33091</v>
      </c>
      <c r="T73">
        <v>503600000000</v>
      </c>
      <c r="W73" s="23">
        <v>32214</v>
      </c>
      <c r="X73" s="1">
        <f>[1]CalculateLowerTotal!N73</f>
        <v>8291991114.998662</v>
      </c>
    </row>
    <row r="74" spans="1:24" x14ac:dyDescent="0.3">
      <c r="A74" s="17">
        <v>32215</v>
      </c>
      <c r="B74" s="1">
        <v>9618762302.6320915</v>
      </c>
      <c r="C74" s="1"/>
      <c r="D74" s="21">
        <v>33019</v>
      </c>
      <c r="E74" s="22">
        <v>23649621343.511932</v>
      </c>
      <c r="G74" s="23">
        <v>32651</v>
      </c>
      <c r="H74" s="24">
        <v>366272676256.42371</v>
      </c>
      <c r="I74" s="24"/>
      <c r="J74" s="23">
        <v>32215</v>
      </c>
      <c r="K74" s="25">
        <v>58067809369.830902</v>
      </c>
      <c r="L74" s="25"/>
      <c r="M74" s="23">
        <v>33019</v>
      </c>
      <c r="N74" s="25">
        <v>309644007764.16711</v>
      </c>
      <c r="O74" s="25"/>
      <c r="P74" s="23">
        <v>33105</v>
      </c>
      <c r="Q74" s="24">
        <v>129626086608.40489</v>
      </c>
      <c r="S74" s="23">
        <v>33164</v>
      </c>
      <c r="T74">
        <v>375600000000</v>
      </c>
      <c r="W74" s="23">
        <v>32215</v>
      </c>
      <c r="X74" s="1">
        <f>[1]CalculateLowerTotal!N74</f>
        <v>122445012101.7773</v>
      </c>
    </row>
    <row r="75" spans="1:24" x14ac:dyDescent="0.3">
      <c r="A75" s="17">
        <v>32216</v>
      </c>
      <c r="B75" s="1">
        <v>8155034493.7113686</v>
      </c>
      <c r="C75" s="1"/>
      <c r="D75" s="21">
        <v>32475</v>
      </c>
      <c r="E75" s="22">
        <v>23291758075.896694</v>
      </c>
      <c r="G75" s="23">
        <v>32950</v>
      </c>
      <c r="H75" s="24">
        <v>357996361909.72131</v>
      </c>
      <c r="I75" s="24"/>
      <c r="J75" s="23">
        <v>32216</v>
      </c>
      <c r="K75" s="25">
        <v>9704281840.7602901</v>
      </c>
      <c r="L75" s="25"/>
      <c r="M75" s="23">
        <v>32475</v>
      </c>
      <c r="N75" s="25">
        <v>304025469576.7807</v>
      </c>
      <c r="O75" s="25"/>
      <c r="P75" s="23">
        <v>32798</v>
      </c>
      <c r="Q75" s="24">
        <v>128237793072.40974</v>
      </c>
      <c r="S75" s="23">
        <v>33091</v>
      </c>
      <c r="T75">
        <v>208200000000</v>
      </c>
      <c r="W75" s="23">
        <v>32216</v>
      </c>
      <c r="X75" s="1">
        <f>[1]CalculateLowerTotal!N75</f>
        <v>9954312407.7899933</v>
      </c>
    </row>
    <row r="76" spans="1:24" x14ac:dyDescent="0.3">
      <c r="A76" s="17">
        <v>32217</v>
      </c>
      <c r="B76" s="1">
        <v>7945914167.6437597</v>
      </c>
      <c r="C76" s="1"/>
      <c r="D76" s="21">
        <v>32644</v>
      </c>
      <c r="E76" s="22">
        <v>23291758075.896694</v>
      </c>
      <c r="G76" s="23">
        <v>32411</v>
      </c>
      <c r="H76" s="24">
        <v>354100018485.84521</v>
      </c>
      <c r="I76" s="24"/>
      <c r="J76" s="23">
        <v>32217</v>
      </c>
      <c r="K76" s="25">
        <v>8281994285.6961298</v>
      </c>
      <c r="L76" s="25"/>
      <c r="M76" s="23">
        <v>32644</v>
      </c>
      <c r="N76" s="25">
        <v>304025469576.7807</v>
      </c>
      <c r="O76" s="25"/>
      <c r="P76" s="23">
        <v>32674</v>
      </c>
      <c r="Q76" s="24">
        <v>123758449990.27339</v>
      </c>
      <c r="S76" s="23">
        <v>32828</v>
      </c>
      <c r="T76">
        <v>457900000000</v>
      </c>
      <c r="W76" s="23">
        <v>32217</v>
      </c>
      <c r="X76" s="1">
        <f>[1]CalculateLowerTotal!N76</f>
        <v>8257408131.1192951</v>
      </c>
    </row>
    <row r="77" spans="1:24" x14ac:dyDescent="0.3">
      <c r="A77" s="17">
        <v>32218</v>
      </c>
      <c r="B77" s="1">
        <v>7736822459.9644613</v>
      </c>
      <c r="C77" s="1"/>
      <c r="D77" s="21">
        <v>32167</v>
      </c>
      <c r="E77" s="22">
        <v>22933530208.274139</v>
      </c>
      <c r="G77" s="23">
        <v>32633</v>
      </c>
      <c r="H77" s="24">
        <v>347356557365.03131</v>
      </c>
      <c r="I77" s="24"/>
      <c r="J77" s="23">
        <v>32218</v>
      </c>
      <c r="K77" s="25">
        <v>7887102178.8095045</v>
      </c>
      <c r="L77" s="25"/>
      <c r="M77" s="23">
        <v>32167</v>
      </c>
      <c r="N77" s="25">
        <v>299349549654.54041</v>
      </c>
      <c r="O77" s="25"/>
      <c r="P77" s="23">
        <v>32668</v>
      </c>
      <c r="Q77" s="24">
        <v>122819721297.66876</v>
      </c>
      <c r="S77" s="23">
        <v>32634</v>
      </c>
      <c r="T77">
        <v>162500000000</v>
      </c>
      <c r="W77" s="23">
        <v>32218</v>
      </c>
      <c r="X77" s="1">
        <f>[1]CalculateLowerTotal!N77</f>
        <v>7817548563.1462288</v>
      </c>
    </row>
    <row r="78" spans="1:24" x14ac:dyDescent="0.3">
      <c r="A78" s="17">
        <v>32219</v>
      </c>
      <c r="B78" s="1">
        <v>7318610426.2173014</v>
      </c>
      <c r="C78" s="1"/>
      <c r="D78" s="21">
        <v>32613</v>
      </c>
      <c r="E78" s="22">
        <v>22933530208.274139</v>
      </c>
      <c r="G78" s="23">
        <v>32668</v>
      </c>
      <c r="H78" s="24">
        <v>334465289287.16821</v>
      </c>
      <c r="I78" s="24"/>
      <c r="J78" s="23">
        <v>32219</v>
      </c>
      <c r="K78" s="25">
        <v>7384187032.0187492</v>
      </c>
      <c r="L78" s="25"/>
      <c r="M78" s="23">
        <v>32613</v>
      </c>
      <c r="N78" s="25">
        <v>299349549654.54041</v>
      </c>
      <c r="O78" s="25"/>
      <c r="P78" s="23">
        <v>32206</v>
      </c>
      <c r="Q78" s="24">
        <v>120907323612.03233</v>
      </c>
      <c r="S78" s="23">
        <v>32634</v>
      </c>
      <c r="T78">
        <v>638800000000</v>
      </c>
      <c r="W78" s="23">
        <v>32219</v>
      </c>
      <c r="X78" s="1">
        <f>[1]CalculateLowerTotal!N78</f>
        <v>7310345161.6985617</v>
      </c>
    </row>
    <row r="79" spans="1:24" x14ac:dyDescent="0.3">
      <c r="A79" s="17">
        <v>32220</v>
      </c>
      <c r="B79" s="1">
        <v>7318610426.2173014</v>
      </c>
      <c r="C79" s="1"/>
      <c r="D79" s="21">
        <v>32175</v>
      </c>
      <c r="E79" s="22">
        <v>22564813633.573502</v>
      </c>
      <c r="G79" s="23">
        <v>33222</v>
      </c>
      <c r="H79" s="24">
        <v>334096420829.92133</v>
      </c>
      <c r="I79" s="24"/>
      <c r="J79" s="23">
        <v>32220</v>
      </c>
      <c r="K79" s="25">
        <v>7362328163.4182663</v>
      </c>
      <c r="L79" s="25"/>
      <c r="M79" s="23">
        <v>32175</v>
      </c>
      <c r="N79" s="25">
        <v>294148853189.7583</v>
      </c>
      <c r="O79" s="25"/>
      <c r="P79" s="23">
        <v>32411</v>
      </c>
      <c r="Q79" s="24">
        <v>118568654644.22784</v>
      </c>
      <c r="S79" s="23">
        <v>33164</v>
      </c>
      <c r="T79">
        <v>1189000000000</v>
      </c>
      <c r="W79" s="23">
        <v>32220</v>
      </c>
      <c r="X79" s="1">
        <f>[1]CalculateLowerTotal!N79</f>
        <v>7288704881.7840834</v>
      </c>
    </row>
    <row r="80" spans="1:24" x14ac:dyDescent="0.3">
      <c r="A80" s="17">
        <v>32221</v>
      </c>
      <c r="B80" s="1">
        <v>7318610426.2173014</v>
      </c>
      <c r="C80" s="1"/>
      <c r="D80" s="21">
        <v>32665</v>
      </c>
      <c r="E80" s="22">
        <v>22564813633.573502</v>
      </c>
      <c r="G80" s="23">
        <v>32206</v>
      </c>
      <c r="H80" s="24">
        <v>330112641932.09662</v>
      </c>
      <c r="I80" s="24"/>
      <c r="J80" s="23">
        <v>32221</v>
      </c>
      <c r="K80" s="25">
        <v>7318610426.2173014</v>
      </c>
      <c r="L80" s="25"/>
      <c r="M80" s="23">
        <v>32665</v>
      </c>
      <c r="N80" s="25">
        <v>294148853189.7583</v>
      </c>
      <c r="O80" s="25"/>
      <c r="P80" s="23">
        <v>32467</v>
      </c>
      <c r="Q80" s="24">
        <v>118223910560.36749</v>
      </c>
      <c r="S80" s="23">
        <v>32777</v>
      </c>
      <c r="T80">
        <v>197700000000</v>
      </c>
      <c r="W80" s="23">
        <v>32221</v>
      </c>
      <c r="X80" s="1">
        <f>[1]CalculateLowerTotal!N80</f>
        <v>7245424321.9551287</v>
      </c>
    </row>
    <row r="81" spans="1:24" x14ac:dyDescent="0.3">
      <c r="A81" s="17">
        <v>32222</v>
      </c>
      <c r="B81" s="1">
        <v>7318610426.2173014</v>
      </c>
      <c r="C81" s="1"/>
      <c r="D81" s="21">
        <v>32542</v>
      </c>
      <c r="E81" s="22">
        <v>22205995588.776081</v>
      </c>
      <c r="G81" s="23">
        <v>33105</v>
      </c>
      <c r="H81" s="24">
        <v>324956681166.34265</v>
      </c>
      <c r="I81" s="24"/>
      <c r="J81" s="23">
        <v>32222</v>
      </c>
      <c r="K81" s="25">
        <v>10375154090.563801</v>
      </c>
      <c r="L81" s="25"/>
      <c r="M81" s="23">
        <v>32542</v>
      </c>
      <c r="N81" s="25">
        <v>289471397483.73785</v>
      </c>
      <c r="O81" s="25"/>
      <c r="P81" s="23">
        <v>32993</v>
      </c>
      <c r="Q81" s="24">
        <v>117904789423.05933</v>
      </c>
      <c r="S81" s="23">
        <v>32828</v>
      </c>
      <c r="T81">
        <v>2364000000000</v>
      </c>
      <c r="W81" s="23">
        <v>32222</v>
      </c>
      <c r="X81" s="1">
        <f>[1]CalculateLowerTotal!N81</f>
        <v>16366104339.367699</v>
      </c>
    </row>
    <row r="82" spans="1:24" x14ac:dyDescent="0.3">
      <c r="A82" s="17">
        <v>32223</v>
      </c>
      <c r="B82" s="1">
        <v>7109518718.5373964</v>
      </c>
      <c r="C82" s="1"/>
      <c r="D82" s="21">
        <v>32664</v>
      </c>
      <c r="E82" s="22">
        <v>22205995588.776081</v>
      </c>
      <c r="G82" s="23">
        <v>32645</v>
      </c>
      <c r="H82" s="24">
        <v>320945578687.25256</v>
      </c>
      <c r="I82" s="24"/>
      <c r="J82" s="23">
        <v>32223</v>
      </c>
      <c r="K82" s="25">
        <v>12886932826.104214</v>
      </c>
      <c r="L82" s="25"/>
      <c r="M82" s="23">
        <v>32664</v>
      </c>
      <c r="N82" s="25">
        <v>289471397483.73785</v>
      </c>
      <c r="O82" s="25"/>
      <c r="P82" s="23">
        <v>33069</v>
      </c>
      <c r="Q82" s="24">
        <v>117352733079.99333</v>
      </c>
      <c r="S82" s="23">
        <v>32693</v>
      </c>
      <c r="T82">
        <v>617800000</v>
      </c>
      <c r="W82" s="23">
        <v>32223</v>
      </c>
      <c r="X82" s="1">
        <f>[1]CalculateLowerTotal!N82</f>
        <v>35185436215.048698</v>
      </c>
    </row>
    <row r="83" spans="1:24" x14ac:dyDescent="0.3">
      <c r="A83" s="17">
        <v>32224</v>
      </c>
      <c r="B83" s="1">
        <v>6900398392.4698362</v>
      </c>
      <c r="C83" s="1"/>
      <c r="D83" s="21">
        <v>32501</v>
      </c>
      <c r="E83" s="22">
        <v>21846791897.549427</v>
      </c>
      <c r="G83" s="23">
        <v>32261</v>
      </c>
      <c r="H83" s="24">
        <v>320125871054.83032</v>
      </c>
      <c r="I83" s="24"/>
      <c r="J83" s="23">
        <v>32224</v>
      </c>
      <c r="K83" s="25">
        <v>7619008718.7840548</v>
      </c>
      <c r="L83" s="25"/>
      <c r="M83" s="23">
        <v>32501</v>
      </c>
      <c r="N83" s="25">
        <v>284788914587.39532</v>
      </c>
      <c r="O83" s="25"/>
      <c r="P83" s="23">
        <v>32345</v>
      </c>
      <c r="Q83" s="24">
        <v>115722186963.7269</v>
      </c>
      <c r="S83" s="23">
        <v>32693</v>
      </c>
      <c r="T83">
        <v>3089000000</v>
      </c>
      <c r="W83" s="23">
        <v>32224</v>
      </c>
      <c r="X83" s="1">
        <f>[1]CalculateLowerTotal!N83</f>
        <v>7754789623.4781132</v>
      </c>
    </row>
    <row r="84" spans="1:24" x14ac:dyDescent="0.3">
      <c r="A84" s="17">
        <v>32225</v>
      </c>
      <c r="B84" s="1">
        <v>6691306684.7905416</v>
      </c>
      <c r="C84" s="1"/>
      <c r="D84" s="21">
        <v>33105</v>
      </c>
      <c r="E84" s="22">
        <v>21846791897.549427</v>
      </c>
      <c r="G84" s="23">
        <v>32771</v>
      </c>
      <c r="H84" s="24">
        <v>311617306311.02032</v>
      </c>
      <c r="I84" s="24"/>
      <c r="J84" s="23">
        <v>32225</v>
      </c>
      <c r="K84" s="25">
        <v>6896233578.5164804</v>
      </c>
      <c r="L84" s="25"/>
      <c r="M84" s="23">
        <v>33105</v>
      </c>
      <c r="N84" s="25">
        <v>284788914587.39532</v>
      </c>
      <c r="O84" s="25"/>
      <c r="P84" s="23">
        <v>33222</v>
      </c>
      <c r="Q84" s="24">
        <v>114983782536.47388</v>
      </c>
      <c r="S84" s="23">
        <v>32828</v>
      </c>
      <c r="T84">
        <v>152000000000</v>
      </c>
      <c r="W84" s="23">
        <v>32225</v>
      </c>
      <c r="X84" s="1">
        <f>[1]CalculateLowerTotal!N84</f>
        <v>6869199570.2930069</v>
      </c>
    </row>
    <row r="85" spans="1:24" x14ac:dyDescent="0.3">
      <c r="A85" s="17">
        <v>32226</v>
      </c>
      <c r="B85" s="1">
        <v>6900398392.4698362</v>
      </c>
      <c r="C85" s="1"/>
      <c r="D85" s="21">
        <v>32820</v>
      </c>
      <c r="E85" s="22">
        <v>21487195367.136711</v>
      </c>
      <c r="G85" s="23">
        <v>32635</v>
      </c>
      <c r="H85" s="24">
        <v>301179696225.82397</v>
      </c>
      <c r="I85" s="24"/>
      <c r="J85" s="23">
        <v>32226</v>
      </c>
      <c r="K85" s="25">
        <v>6987833866.8717661</v>
      </c>
      <c r="L85" s="25"/>
      <c r="M85" s="23">
        <v>32820</v>
      </c>
      <c r="N85" s="25">
        <v>279926837030.09821</v>
      </c>
      <c r="O85" s="25"/>
      <c r="P85" s="23">
        <v>32966</v>
      </c>
      <c r="Q85" s="24">
        <v>114245378038.73178</v>
      </c>
      <c r="S85" s="23">
        <v>32634</v>
      </c>
      <c r="T85">
        <v>4075000000000</v>
      </c>
      <c r="W85" s="23">
        <v>32226</v>
      </c>
      <c r="X85" s="1">
        <f>[1]CalculateLowerTotal!N85</f>
        <v>6917955528.2030487</v>
      </c>
    </row>
    <row r="86" spans="1:24" x14ac:dyDescent="0.3">
      <c r="A86" s="17">
        <v>32227</v>
      </c>
      <c r="B86" s="1">
        <v>7109518718.5373964</v>
      </c>
      <c r="C86" s="1"/>
      <c r="D86" s="21">
        <v>32902</v>
      </c>
      <c r="E86" s="22">
        <v>21487195367.136711</v>
      </c>
      <c r="G86" s="23">
        <v>32605</v>
      </c>
      <c r="H86" s="24">
        <v>297471885560.24731</v>
      </c>
      <c r="I86" s="24"/>
      <c r="J86" s="23">
        <v>32227</v>
      </c>
      <c r="K86" s="25">
        <v>7172362965.7637835</v>
      </c>
      <c r="L86" s="25"/>
      <c r="M86" s="23">
        <v>32902</v>
      </c>
      <c r="N86" s="25">
        <v>279926837030.09821</v>
      </c>
      <c r="O86" s="25"/>
      <c r="P86" s="23">
        <v>32768</v>
      </c>
      <c r="Q86" s="24">
        <v>113360224451.29424</v>
      </c>
      <c r="S86" s="23">
        <v>33164</v>
      </c>
      <c r="T86">
        <v>4737000000000</v>
      </c>
      <c r="W86" s="23">
        <v>32227</v>
      </c>
      <c r="X86" s="1">
        <f>[1]CalculateLowerTotal!N86</f>
        <v>7100639336.1061459</v>
      </c>
    </row>
    <row r="87" spans="1:24" x14ac:dyDescent="0.3">
      <c r="A87" s="17">
        <v>32228</v>
      </c>
      <c r="B87" s="1">
        <v>410830005296.9613</v>
      </c>
      <c r="C87" s="1"/>
      <c r="D87" s="21">
        <v>32965</v>
      </c>
      <c r="E87" s="22">
        <v>21487195367.136711</v>
      </c>
      <c r="G87" s="23">
        <v>32820</v>
      </c>
      <c r="H87" s="24">
        <v>293154758880.4245</v>
      </c>
      <c r="I87" s="24"/>
      <c r="J87" s="23">
        <v>32228</v>
      </c>
      <c r="K87" s="25">
        <v>1139389580587.4419</v>
      </c>
      <c r="L87" s="25"/>
      <c r="M87" s="23">
        <v>32965</v>
      </c>
      <c r="N87" s="25">
        <v>279926837030.09821</v>
      </c>
      <c r="O87" s="25"/>
      <c r="P87" s="23">
        <v>32681</v>
      </c>
      <c r="Q87" s="24">
        <v>112114021385.24757</v>
      </c>
      <c r="S87" s="23">
        <v>32634</v>
      </c>
      <c r="T87">
        <v>58070000000</v>
      </c>
      <c r="W87" s="23">
        <v>32228</v>
      </c>
      <c r="X87" s="1">
        <f>[1]CalculateLowerTotal!N87</f>
        <v>2055629607308.4014</v>
      </c>
    </row>
    <row r="88" spans="1:24" x14ac:dyDescent="0.3">
      <c r="A88" s="17">
        <v>32229</v>
      </c>
      <c r="B88" s="1">
        <v>286335987806.07605</v>
      </c>
      <c r="C88" s="1"/>
      <c r="D88" s="21">
        <v>32603</v>
      </c>
      <c r="E88" s="22">
        <v>21117016999.994293</v>
      </c>
      <c r="G88" s="23">
        <v>32514</v>
      </c>
      <c r="H88" s="24">
        <v>287094387435.43909</v>
      </c>
      <c r="I88" s="24"/>
      <c r="J88" s="23">
        <v>32229</v>
      </c>
      <c r="K88" s="25">
        <v>542043771500.15076</v>
      </c>
      <c r="L88" s="25"/>
      <c r="M88" s="23">
        <v>32603</v>
      </c>
      <c r="N88" s="25">
        <v>275060407945.11853</v>
      </c>
      <c r="O88" s="25"/>
      <c r="P88" s="23">
        <v>32950</v>
      </c>
      <c r="Q88" s="24">
        <v>111680761980.99875</v>
      </c>
      <c r="S88" s="23">
        <v>32634</v>
      </c>
      <c r="T88">
        <v>394900000000</v>
      </c>
      <c r="W88" s="23">
        <v>32229</v>
      </c>
      <c r="X88" s="1">
        <f>[1]CalculateLowerTotal!N88</f>
        <v>612250391833.38013</v>
      </c>
    </row>
    <row r="89" spans="1:24" x14ac:dyDescent="0.3">
      <c r="A89" s="17">
        <v>32230</v>
      </c>
      <c r="B89" s="1">
        <v>120344132766.86911</v>
      </c>
      <c r="C89" s="1"/>
      <c r="D89" s="21">
        <v>32969</v>
      </c>
      <c r="E89" s="22">
        <v>21117016999.994293</v>
      </c>
      <c r="G89" s="23">
        <v>32268</v>
      </c>
      <c r="H89" s="24">
        <v>284034145766.29065</v>
      </c>
      <c r="I89" s="24"/>
      <c r="J89" s="23">
        <v>32230</v>
      </c>
      <c r="K89" s="25">
        <v>122928944011.48022</v>
      </c>
      <c r="L89" s="25"/>
      <c r="M89" s="23">
        <v>32969</v>
      </c>
      <c r="N89" s="25">
        <v>275060407945.11853</v>
      </c>
      <c r="O89" s="25"/>
      <c r="P89" s="23">
        <v>32820</v>
      </c>
      <c r="Q89" s="24">
        <v>109104499142.15382</v>
      </c>
      <c r="S89" s="23">
        <v>33067</v>
      </c>
      <c r="T89">
        <v>2471000000</v>
      </c>
      <c r="W89" s="23">
        <v>32230</v>
      </c>
      <c r="X89" s="1">
        <f>[1]CalculateLowerTotal!N89</f>
        <v>122237734785.41223</v>
      </c>
    </row>
    <row r="90" spans="1:24" x14ac:dyDescent="0.3">
      <c r="A90" s="17">
        <v>32231</v>
      </c>
      <c r="B90" s="1">
        <v>91295444544.67247</v>
      </c>
      <c r="C90" s="1"/>
      <c r="D90" s="21">
        <v>33235</v>
      </c>
      <c r="E90" s="22">
        <v>21117016999.994293</v>
      </c>
      <c r="G90" s="23">
        <v>32674</v>
      </c>
      <c r="H90" s="24">
        <v>282864696292.88843</v>
      </c>
      <c r="I90" s="24"/>
      <c r="J90" s="23">
        <v>32231</v>
      </c>
      <c r="K90" s="25">
        <v>91757213158.370453</v>
      </c>
      <c r="L90" s="25"/>
      <c r="M90" s="23">
        <v>33235</v>
      </c>
      <c r="N90" s="25">
        <v>275060407945.11853</v>
      </c>
      <c r="O90" s="25"/>
      <c r="P90" s="23">
        <v>32437</v>
      </c>
      <c r="Q90" s="24">
        <v>106397792571.93561</v>
      </c>
      <c r="S90" s="23">
        <v>33067</v>
      </c>
      <c r="T90">
        <v>2471000000</v>
      </c>
      <c r="W90" s="23">
        <v>32231</v>
      </c>
      <c r="X90" s="1">
        <f>[1]CalculateLowerTotal!N90</f>
        <v>90916509627.316513</v>
      </c>
    </row>
    <row r="91" spans="1:24" x14ac:dyDescent="0.3">
      <c r="A91" s="17">
        <v>32232</v>
      </c>
      <c r="B91" s="1">
        <v>74696410494.529602</v>
      </c>
      <c r="C91" s="1"/>
      <c r="D91" s="21">
        <v>32616</v>
      </c>
      <c r="E91" s="22">
        <v>20544961548.33968</v>
      </c>
      <c r="G91" s="23">
        <v>32604</v>
      </c>
      <c r="H91" s="24">
        <v>280829089046.6524</v>
      </c>
      <c r="I91" s="24"/>
      <c r="J91" s="23">
        <v>32232</v>
      </c>
      <c r="K91" s="25">
        <v>74893140312.729172</v>
      </c>
      <c r="L91" s="25"/>
      <c r="M91" s="23">
        <v>32616</v>
      </c>
      <c r="N91" s="25">
        <v>269270787590.745</v>
      </c>
      <c r="O91" s="25"/>
      <c r="P91" s="23">
        <v>32645</v>
      </c>
      <c r="Q91" s="24">
        <v>105261068976.49313</v>
      </c>
      <c r="S91" s="23">
        <v>32828</v>
      </c>
      <c r="T91">
        <v>559700000000</v>
      </c>
      <c r="W91" s="23">
        <v>32232</v>
      </c>
      <c r="X91" s="1">
        <f>[1]CalculateLowerTotal!N91</f>
        <v>74165173073.382721</v>
      </c>
    </row>
    <row r="92" spans="1:24" x14ac:dyDescent="0.3">
      <c r="A92" s="17">
        <v>32233</v>
      </c>
      <c r="B92" s="1">
        <v>66396641046.492134</v>
      </c>
      <c r="C92" s="1"/>
      <c r="D92" s="21">
        <v>32523</v>
      </c>
      <c r="E92" s="22">
        <v>20187994936.014076</v>
      </c>
      <c r="G92" s="23">
        <v>32588</v>
      </c>
      <c r="H92" s="24">
        <v>278522978377.65973</v>
      </c>
      <c r="I92" s="24"/>
      <c r="J92" s="23">
        <v>32233</v>
      </c>
      <c r="K92" s="25">
        <v>66462217652.293579</v>
      </c>
      <c r="L92" s="25"/>
      <c r="M92" s="23">
        <v>32523</v>
      </c>
      <c r="N92" s="25">
        <v>264070263077.77536</v>
      </c>
      <c r="O92" s="25"/>
      <c r="P92" s="23">
        <v>32627</v>
      </c>
      <c r="Q92" s="24">
        <v>105063074120.82812</v>
      </c>
      <c r="S92" s="23">
        <v>33164</v>
      </c>
      <c r="T92">
        <v>5387000000000</v>
      </c>
      <c r="W92" s="23">
        <v>32233</v>
      </c>
      <c r="X92" s="1">
        <f>[1]CalculateLowerTotal!N92</f>
        <v>65797595475.770645</v>
      </c>
    </row>
    <row r="93" spans="1:24" x14ac:dyDescent="0.3">
      <c r="A93" s="17">
        <v>32234</v>
      </c>
      <c r="B93" s="1">
        <v>9200550268.885334</v>
      </c>
      <c r="C93" s="1"/>
      <c r="D93" s="21">
        <v>33107</v>
      </c>
      <c r="E93" s="22">
        <v>20187994936.014076</v>
      </c>
      <c r="G93" s="23">
        <v>32898</v>
      </c>
      <c r="H93" s="24">
        <v>277432767305.78125</v>
      </c>
      <c r="I93" s="24"/>
      <c r="J93" s="23">
        <v>32234</v>
      </c>
      <c r="K93" s="25">
        <v>9263394516.111721</v>
      </c>
      <c r="L93" s="25"/>
      <c r="M93" s="23">
        <v>33107</v>
      </c>
      <c r="N93" s="25">
        <v>264070263077.77536</v>
      </c>
      <c r="O93" s="25"/>
      <c r="P93" s="23">
        <v>32898</v>
      </c>
      <c r="Q93" s="24">
        <v>102568338543.13312</v>
      </c>
      <c r="S93" s="23">
        <v>32634</v>
      </c>
      <c r="T93">
        <v>538700000000</v>
      </c>
      <c r="W93" s="23">
        <v>32234</v>
      </c>
      <c r="X93" s="1">
        <f>[1]CalculateLowerTotal!N93</f>
        <v>9170760570.9506035</v>
      </c>
    </row>
    <row r="94" spans="1:24" x14ac:dyDescent="0.3">
      <c r="A94" s="17">
        <v>32235</v>
      </c>
      <c r="B94" s="1">
        <v>8782338235.1383781</v>
      </c>
      <c r="C94" s="1"/>
      <c r="D94" s="21">
        <v>32881</v>
      </c>
      <c r="E94" s="22">
        <v>19830608446.693928</v>
      </c>
      <c r="G94" s="23">
        <v>32903</v>
      </c>
      <c r="H94" s="24">
        <v>275757831422.26007</v>
      </c>
      <c r="I94" s="24"/>
      <c r="J94" s="23">
        <v>32235</v>
      </c>
      <c r="K94" s="25">
        <v>8782338235.1383781</v>
      </c>
      <c r="L94" s="25"/>
      <c r="M94" s="23">
        <v>32881</v>
      </c>
      <c r="N94" s="25">
        <v>259395447945.69812</v>
      </c>
      <c r="O94" s="25"/>
      <c r="P94" s="23">
        <v>32268</v>
      </c>
      <c r="Q94" s="24">
        <v>100805019450.68768</v>
      </c>
      <c r="S94" s="23">
        <v>32634</v>
      </c>
      <c r="T94">
        <v>97270000000000</v>
      </c>
      <c r="W94" s="23">
        <v>32235</v>
      </c>
      <c r="X94" s="1">
        <f>[1]CalculateLowerTotal!N94</f>
        <v>8694514852.7869949</v>
      </c>
    </row>
    <row r="95" spans="1:24" x14ac:dyDescent="0.3">
      <c r="A95" s="17">
        <v>32236</v>
      </c>
      <c r="B95" s="1">
        <v>8364126201.3912029</v>
      </c>
      <c r="C95" s="1"/>
      <c r="D95" s="21">
        <v>33095</v>
      </c>
      <c r="E95" s="22">
        <v>19462535599.059464</v>
      </c>
      <c r="G95" s="23">
        <v>32705</v>
      </c>
      <c r="H95" s="24">
        <v>268609981223.39093</v>
      </c>
      <c r="I95" s="24"/>
      <c r="J95" s="23">
        <v>32236</v>
      </c>
      <c r="K95" s="25">
        <v>8364126201.3912029</v>
      </c>
      <c r="L95" s="25"/>
      <c r="M95" s="23">
        <v>33095</v>
      </c>
      <c r="N95" s="25">
        <v>254715028315.45761</v>
      </c>
      <c r="O95" s="25"/>
      <c r="P95" s="23">
        <v>32261</v>
      </c>
      <c r="Q95" s="24">
        <v>100241316321.99078</v>
      </c>
      <c r="S95" s="23">
        <v>32682</v>
      </c>
      <c r="T95">
        <v>344700000000</v>
      </c>
      <c r="W95" s="23">
        <v>32236</v>
      </c>
      <c r="X95" s="1">
        <f>[1]CalculateLowerTotal!N95</f>
        <v>8280484939.3772907</v>
      </c>
    </row>
    <row r="96" spans="1:24" x14ac:dyDescent="0.3">
      <c r="A96" s="17">
        <v>32237</v>
      </c>
      <c r="B96" s="1">
        <v>8364126201.3912029</v>
      </c>
      <c r="C96" s="1"/>
      <c r="D96" s="21">
        <v>32634</v>
      </c>
      <c r="E96" s="22">
        <v>19104471978.409924</v>
      </c>
      <c r="G96" s="23">
        <v>32448</v>
      </c>
      <c r="H96" s="24">
        <v>264339304659.22482</v>
      </c>
      <c r="I96" s="24"/>
      <c r="J96" s="23">
        <v>32237</v>
      </c>
      <c r="K96" s="25">
        <v>11747390189.86459</v>
      </c>
      <c r="L96" s="25"/>
      <c r="M96" s="23">
        <v>32634</v>
      </c>
      <c r="N96" s="25">
        <v>250028887356.74469</v>
      </c>
      <c r="O96" s="25"/>
      <c r="P96" s="23">
        <v>32873</v>
      </c>
      <c r="Q96" s="24">
        <v>99055676349.074799</v>
      </c>
      <c r="S96" s="23">
        <v>32634</v>
      </c>
      <c r="T96">
        <v>1720000000000</v>
      </c>
      <c r="W96" s="23">
        <v>32237</v>
      </c>
      <c r="X96" s="1">
        <f>[1]CalculateLowerTotal!N96</f>
        <v>23038821530.544544</v>
      </c>
    </row>
    <row r="97" spans="1:24" x14ac:dyDescent="0.3">
      <c r="A97" s="17">
        <v>32238</v>
      </c>
      <c r="B97" s="1">
        <v>8155034493.7113686</v>
      </c>
      <c r="C97" s="1"/>
      <c r="D97" s="21">
        <v>32899</v>
      </c>
      <c r="E97" s="22">
        <v>19104471978.409924</v>
      </c>
      <c r="G97" s="23">
        <v>32437</v>
      </c>
      <c r="H97" s="24">
        <v>261921167275.7879</v>
      </c>
      <c r="I97" s="24"/>
      <c r="J97" s="23">
        <v>32238</v>
      </c>
      <c r="K97" s="25">
        <v>8570353008.6512403</v>
      </c>
      <c r="L97" s="25"/>
      <c r="M97" s="23">
        <v>32899</v>
      </c>
      <c r="N97" s="25">
        <v>250028887356.74469</v>
      </c>
      <c r="O97" s="25"/>
      <c r="P97" s="23">
        <v>32514</v>
      </c>
      <c r="Q97" s="24">
        <v>98275343611.15271</v>
      </c>
      <c r="S97" s="23">
        <v>32634</v>
      </c>
      <c r="T97">
        <v>3610000000000</v>
      </c>
      <c r="W97" s="23">
        <v>32238</v>
      </c>
      <c r="X97" s="1">
        <f>[1]CalculateLowerTotal!N97</f>
        <v>8617422515.8434162</v>
      </c>
    </row>
    <row r="98" spans="1:24" x14ac:dyDescent="0.3">
      <c r="A98" s="17">
        <v>32239</v>
      </c>
      <c r="B98" s="1">
        <v>7945914167.6437597</v>
      </c>
      <c r="C98" s="1"/>
      <c r="D98" s="21">
        <v>32269</v>
      </c>
      <c r="E98" s="22">
        <v>18386995682.938053</v>
      </c>
      <c r="G98" s="23">
        <v>32627</v>
      </c>
      <c r="H98" s="24">
        <v>260429299462.26654</v>
      </c>
      <c r="I98" s="24"/>
      <c r="J98" s="23">
        <v>32239</v>
      </c>
      <c r="K98" s="25">
        <v>9141721527.4647522</v>
      </c>
      <c r="L98" s="25"/>
      <c r="M98" s="23">
        <v>32269</v>
      </c>
      <c r="N98" s="25">
        <v>239885766723.96954</v>
      </c>
      <c r="O98" s="25"/>
      <c r="P98" s="23">
        <v>32705</v>
      </c>
      <c r="Q98" s="24">
        <v>94403961251.984879</v>
      </c>
      <c r="S98" s="23">
        <v>33091</v>
      </c>
      <c r="T98">
        <v>258200000000</v>
      </c>
      <c r="W98" s="23">
        <v>32239</v>
      </c>
      <c r="X98" s="1">
        <f>[1]CalculateLowerTotal!N98</f>
        <v>14425236452.421574</v>
      </c>
    </row>
    <row r="99" spans="1:24" x14ac:dyDescent="0.3">
      <c r="A99" s="17">
        <v>32240</v>
      </c>
      <c r="B99" s="1">
        <v>265587069031.91507</v>
      </c>
      <c r="C99" s="1"/>
      <c r="D99" s="21">
        <v>32411</v>
      </c>
      <c r="E99" s="22">
        <v>17657511702.20594</v>
      </c>
      <c r="G99" s="23">
        <v>32970</v>
      </c>
      <c r="H99" s="24">
        <v>259341820684.00943</v>
      </c>
      <c r="I99" s="24"/>
      <c r="J99" s="23">
        <v>32240</v>
      </c>
      <c r="K99" s="25">
        <v>763145215451.15234</v>
      </c>
      <c r="L99" s="25"/>
      <c r="M99" s="23">
        <v>32411</v>
      </c>
      <c r="N99" s="25">
        <v>228824287725.38095</v>
      </c>
      <c r="O99" s="25"/>
      <c r="P99" s="23">
        <v>32605</v>
      </c>
      <c r="Q99" s="24">
        <v>94021947560.055283</v>
      </c>
      <c r="S99" s="23">
        <v>32828</v>
      </c>
      <c r="T99">
        <v>1517000000000</v>
      </c>
      <c r="W99" s="23">
        <v>32240</v>
      </c>
      <c r="X99" s="1">
        <f>[1]CalculateLowerTotal!N99</f>
        <v>1439157946411.0879</v>
      </c>
    </row>
    <row r="100" spans="1:24" x14ac:dyDescent="0.3">
      <c r="A100" s="17">
        <v>32241</v>
      </c>
      <c r="B100" s="1">
        <v>211639577311.54398</v>
      </c>
      <c r="C100" s="1"/>
      <c r="D100" s="21">
        <v>32590</v>
      </c>
      <c r="E100" s="22">
        <v>17657511702.20594</v>
      </c>
      <c r="G100" s="23">
        <v>32561</v>
      </c>
      <c r="H100" s="24">
        <v>258071273942.14523</v>
      </c>
      <c r="I100" s="24"/>
      <c r="J100" s="23">
        <v>32241</v>
      </c>
      <c r="K100" s="25">
        <v>345467104060.83643</v>
      </c>
      <c r="L100" s="25"/>
      <c r="M100" s="23">
        <v>32590</v>
      </c>
      <c r="N100" s="25">
        <v>228824287725.38095</v>
      </c>
      <c r="O100" s="25"/>
      <c r="P100" s="23">
        <v>32448</v>
      </c>
      <c r="Q100" s="24">
        <v>92649959480.064713</v>
      </c>
      <c r="S100" s="23">
        <v>33164</v>
      </c>
      <c r="T100">
        <v>1221000000000</v>
      </c>
      <c r="W100" s="23">
        <v>32241</v>
      </c>
      <c r="X100" s="1">
        <f>[1]CalculateLowerTotal!N100</f>
        <v>423049299558.44897</v>
      </c>
    </row>
    <row r="101" spans="1:24" x14ac:dyDescent="0.3">
      <c r="A101" s="17">
        <v>32242</v>
      </c>
      <c r="B101" s="1">
        <v>117577627091.84471</v>
      </c>
      <c r="C101" s="1"/>
      <c r="D101" s="21">
        <v>32914</v>
      </c>
      <c r="E101" s="22">
        <v>17657511702.20594</v>
      </c>
      <c r="G101" s="23">
        <v>32229</v>
      </c>
      <c r="H101" s="24">
        <v>255707783694.07471</v>
      </c>
      <c r="I101" s="24"/>
      <c r="J101" s="23">
        <v>32242</v>
      </c>
      <c r="K101" s="25">
        <v>127604417669.57382</v>
      </c>
      <c r="L101" s="25"/>
      <c r="M101" s="23">
        <v>32914</v>
      </c>
      <c r="N101" s="25">
        <v>228824287725.38095</v>
      </c>
      <c r="O101" s="25"/>
      <c r="P101" s="23">
        <v>32992</v>
      </c>
      <c r="Q101" s="24">
        <v>90024780243.547211</v>
      </c>
      <c r="S101" s="23">
        <v>32828</v>
      </c>
      <c r="T101">
        <v>1214000000000</v>
      </c>
      <c r="W101" s="23">
        <v>32242</v>
      </c>
      <c r="X101" s="1">
        <f>[1]CalculateLowerTotal!N101</f>
        <v>134566078753.79414</v>
      </c>
    </row>
    <row r="102" spans="1:24" x14ac:dyDescent="0.3">
      <c r="A102" s="17">
        <v>32243</v>
      </c>
      <c r="B102" s="1">
        <v>89912317918.643158</v>
      </c>
      <c r="C102" s="1"/>
      <c r="D102" s="21">
        <v>32597</v>
      </c>
      <c r="E102" s="22">
        <v>17081552188.228945</v>
      </c>
      <c r="G102" s="23">
        <v>32644</v>
      </c>
      <c r="H102" s="24">
        <v>254259633600.8956</v>
      </c>
      <c r="I102" s="24"/>
      <c r="J102" s="23">
        <v>32243</v>
      </c>
      <c r="K102" s="25">
        <v>90830390433.660309</v>
      </c>
      <c r="L102" s="25"/>
      <c r="M102" s="23">
        <v>32597</v>
      </c>
      <c r="N102" s="25">
        <v>224156571069.49442</v>
      </c>
      <c r="O102" s="25"/>
      <c r="P102" s="23">
        <v>32635</v>
      </c>
      <c r="Q102" s="24">
        <v>89055769948.281464</v>
      </c>
      <c r="S102" s="23">
        <v>32828</v>
      </c>
      <c r="T102">
        <v>2393000000000</v>
      </c>
      <c r="W102" s="23">
        <v>32243</v>
      </c>
      <c r="X102" s="1">
        <f>[1]CalculateLowerTotal!N102</f>
        <v>90117752061.334579</v>
      </c>
    </row>
    <row r="103" spans="1:24" x14ac:dyDescent="0.3">
      <c r="A103" s="17">
        <v>32244</v>
      </c>
      <c r="B103" s="1">
        <v>74696410494.529602</v>
      </c>
      <c r="C103" s="1"/>
      <c r="D103" s="21">
        <v>33228</v>
      </c>
      <c r="E103" s="22">
        <v>17081552188.228945</v>
      </c>
      <c r="G103" s="23">
        <v>32765</v>
      </c>
      <c r="H103" s="24">
        <v>250363290228.78845</v>
      </c>
      <c r="I103" s="24"/>
      <c r="J103" s="23">
        <v>32244</v>
      </c>
      <c r="K103" s="25">
        <v>74945055127.842163</v>
      </c>
      <c r="L103" s="25"/>
      <c r="M103" s="23">
        <v>33228</v>
      </c>
      <c r="N103" s="25">
        <v>224156571069.49442</v>
      </c>
      <c r="O103" s="25"/>
      <c r="P103" s="23">
        <v>32588</v>
      </c>
      <c r="Q103" s="24">
        <v>88522348485.925598</v>
      </c>
      <c r="S103" s="23">
        <v>32783</v>
      </c>
      <c r="T103">
        <v>226700000000</v>
      </c>
      <c r="W103" s="23">
        <v>32244</v>
      </c>
      <c r="X103" s="1">
        <f>[1]CalculateLowerTotal!N103</f>
        <v>74244520958.71904</v>
      </c>
    </row>
    <row r="104" spans="1:24" x14ac:dyDescent="0.3">
      <c r="A104" s="17">
        <v>32245</v>
      </c>
      <c r="B104" s="1">
        <v>10036945717.991587</v>
      </c>
      <c r="C104" s="1"/>
      <c r="D104" s="21">
        <v>32150</v>
      </c>
      <c r="E104" s="22">
        <v>16725362247.828306</v>
      </c>
      <c r="G104" s="23">
        <v>32683</v>
      </c>
      <c r="H104" s="24">
        <v>234712339900.10339</v>
      </c>
      <c r="I104" s="24"/>
      <c r="J104" s="23">
        <v>32245</v>
      </c>
      <c r="K104" s="25">
        <v>10146240059.801168</v>
      </c>
      <c r="L104" s="25"/>
      <c r="M104" s="23">
        <v>32150</v>
      </c>
      <c r="N104" s="25">
        <v>219482387201.3241</v>
      </c>
      <c r="O104" s="25"/>
      <c r="P104" s="23">
        <v>32644</v>
      </c>
      <c r="Q104" s="24">
        <v>88433833067.739975</v>
      </c>
      <c r="S104" s="23">
        <v>33091</v>
      </c>
      <c r="T104">
        <v>205700000000</v>
      </c>
      <c r="W104" s="23">
        <v>32245</v>
      </c>
      <c r="X104" s="1">
        <f>[1]CalculateLowerTotal!N104</f>
        <v>10044777659.203157</v>
      </c>
    </row>
    <row r="105" spans="1:24" x14ac:dyDescent="0.3">
      <c r="A105" s="17">
        <v>32246</v>
      </c>
      <c r="B105" s="1">
        <v>9409641976.5651035</v>
      </c>
      <c r="C105" s="1"/>
      <c r="D105" s="21">
        <v>32630</v>
      </c>
      <c r="E105" s="22">
        <v>16725362247.828306</v>
      </c>
      <c r="G105" s="23">
        <v>32675</v>
      </c>
      <c r="H105" s="24">
        <v>234048376711.60477</v>
      </c>
      <c r="I105" s="24"/>
      <c r="J105" s="23">
        <v>32246</v>
      </c>
      <c r="K105" s="25">
        <v>9475218582.3665504</v>
      </c>
      <c r="L105" s="25"/>
      <c r="M105" s="23">
        <v>32630</v>
      </c>
      <c r="N105" s="25">
        <v>219482387201.3241</v>
      </c>
      <c r="O105" s="25"/>
      <c r="P105" s="23">
        <v>32604</v>
      </c>
      <c r="Q105" s="24">
        <v>87122408133.135223</v>
      </c>
      <c r="S105" s="23">
        <v>33091</v>
      </c>
      <c r="T105">
        <v>1414000000000</v>
      </c>
      <c r="W105" s="23">
        <v>32246</v>
      </c>
      <c r="X105" s="1">
        <f>[1]CalculateLowerTotal!N105</f>
        <v>9380466396.5428848</v>
      </c>
    </row>
    <row r="106" spans="1:24" x14ac:dyDescent="0.3">
      <c r="A106" s="17">
        <v>32247</v>
      </c>
      <c r="B106" s="1">
        <v>8991429942.8176746</v>
      </c>
      <c r="C106" s="1"/>
      <c r="D106" s="21">
        <v>33055</v>
      </c>
      <c r="E106" s="22">
        <v>16725362247.828306</v>
      </c>
      <c r="G106" s="23">
        <v>33108</v>
      </c>
      <c r="H106" s="24">
        <v>231001796810.87857</v>
      </c>
      <c r="I106" s="24"/>
      <c r="J106" s="23">
        <v>32247</v>
      </c>
      <c r="K106" s="25">
        <v>9010556452.8430977</v>
      </c>
      <c r="L106" s="25"/>
      <c r="M106" s="23">
        <v>33055</v>
      </c>
      <c r="N106" s="25">
        <v>219482387201.3241</v>
      </c>
      <c r="O106" s="25"/>
      <c r="P106" s="23">
        <v>32561</v>
      </c>
      <c r="Q106" s="24">
        <v>85699174331.657349</v>
      </c>
      <c r="S106" s="23">
        <v>33164</v>
      </c>
      <c r="T106">
        <v>787100000000</v>
      </c>
      <c r="W106" s="23">
        <v>32247</v>
      </c>
      <c r="X106" s="1">
        <f>[1]CalculateLowerTotal!N106</f>
        <v>8920450888.3146667</v>
      </c>
    </row>
    <row r="107" spans="1:24" x14ac:dyDescent="0.3">
      <c r="A107" s="17">
        <v>32248</v>
      </c>
      <c r="B107" s="1">
        <v>8573246527.4580688</v>
      </c>
      <c r="C107" s="1"/>
      <c r="D107" s="21">
        <v>33132</v>
      </c>
      <c r="E107" s="22">
        <v>16001224835.665726</v>
      </c>
      <c r="G107" s="23">
        <v>32371</v>
      </c>
      <c r="H107" s="24">
        <v>229496267273.36395</v>
      </c>
      <c r="I107" s="24"/>
      <c r="J107" s="23">
        <v>32248</v>
      </c>
      <c r="K107" s="25">
        <v>52697140593.861809</v>
      </c>
      <c r="L107" s="25"/>
      <c r="M107" s="23">
        <v>33132</v>
      </c>
      <c r="N107" s="25">
        <v>209022078771.57211</v>
      </c>
      <c r="O107" s="25"/>
      <c r="P107" s="23">
        <v>32903</v>
      </c>
      <c r="Q107" s="24">
        <v>83097288594.729614</v>
      </c>
      <c r="S107" s="23">
        <v>32634</v>
      </c>
      <c r="T107">
        <v>76610000000</v>
      </c>
      <c r="W107" s="23">
        <v>32248</v>
      </c>
      <c r="X107" s="1">
        <f>[1]CalculateLowerTotal!N107</f>
        <v>72762755277.674377</v>
      </c>
    </row>
    <row r="108" spans="1:24" x14ac:dyDescent="0.3">
      <c r="A108" s="17">
        <v>32249</v>
      </c>
      <c r="B108" s="1">
        <v>8782338235.1383781</v>
      </c>
      <c r="C108" s="1"/>
      <c r="D108" s="21">
        <v>33234</v>
      </c>
      <c r="E108" s="22">
        <v>16001224835.665726</v>
      </c>
      <c r="G108" s="23">
        <v>32598</v>
      </c>
      <c r="H108" s="24">
        <v>228048117171.39767</v>
      </c>
      <c r="I108" s="24"/>
      <c r="J108" s="23">
        <v>32249</v>
      </c>
      <c r="K108" s="25">
        <v>10052884993.61478</v>
      </c>
      <c r="L108" s="25"/>
      <c r="M108" s="23">
        <v>33234</v>
      </c>
      <c r="N108" s="25">
        <v>209022078771.57211</v>
      </c>
      <c r="O108" s="25"/>
      <c r="P108" s="23">
        <v>32799</v>
      </c>
      <c r="Q108" s="24">
        <v>82573184525.888748</v>
      </c>
      <c r="S108" s="23">
        <v>33164</v>
      </c>
      <c r="T108">
        <v>76610000000</v>
      </c>
      <c r="W108" s="23">
        <v>32249</v>
      </c>
      <c r="X108" s="1">
        <f>[1]CalculateLowerTotal!N108</f>
        <v>10231878335.049957</v>
      </c>
    </row>
    <row r="109" spans="1:24" x14ac:dyDescent="0.3">
      <c r="A109" s="17">
        <v>32250</v>
      </c>
      <c r="B109" s="1">
        <v>8155034493.7113686</v>
      </c>
      <c r="C109" s="1"/>
      <c r="D109" s="21">
        <v>32287</v>
      </c>
      <c r="E109" s="22">
        <v>15643711222.51211</v>
      </c>
      <c r="G109" s="23">
        <v>32992</v>
      </c>
      <c r="H109" s="24">
        <v>227774881288.03101</v>
      </c>
      <c r="I109" s="24"/>
      <c r="J109" s="23">
        <v>32250</v>
      </c>
      <c r="K109" s="25">
        <v>8461058662.8655548</v>
      </c>
      <c r="L109" s="25"/>
      <c r="M109" s="23">
        <v>32287</v>
      </c>
      <c r="N109" s="25">
        <v>203625532595.71423</v>
      </c>
      <c r="O109" s="25"/>
      <c r="P109" s="23">
        <v>32765</v>
      </c>
      <c r="Q109" s="24">
        <v>79440206589.48439</v>
      </c>
      <c r="S109" s="23">
        <v>32828</v>
      </c>
      <c r="T109">
        <v>223600000000</v>
      </c>
      <c r="W109" s="23">
        <v>32250</v>
      </c>
      <c r="X109" s="1">
        <f>[1]CalculateLowerTotal!N109</f>
        <v>8432352512.9858208</v>
      </c>
    </row>
    <row r="110" spans="1:24" x14ac:dyDescent="0.3">
      <c r="A110" s="17">
        <v>32251</v>
      </c>
      <c r="B110" s="1">
        <v>8991429942.8176746</v>
      </c>
      <c r="C110" s="1"/>
      <c r="D110" s="21">
        <v>33091</v>
      </c>
      <c r="E110" s="22">
        <v>15285653894.908905</v>
      </c>
      <c r="G110" s="23">
        <v>32613</v>
      </c>
      <c r="H110" s="24">
        <v>226190113252.88232</v>
      </c>
      <c r="I110" s="24"/>
      <c r="J110" s="23">
        <v>32251</v>
      </c>
      <c r="K110" s="25">
        <v>45390271567.50927</v>
      </c>
      <c r="L110" s="25"/>
      <c r="M110" s="23">
        <v>33091</v>
      </c>
      <c r="N110" s="25">
        <v>198964898491.72256</v>
      </c>
      <c r="O110" s="25"/>
      <c r="P110" s="23">
        <v>32970</v>
      </c>
      <c r="Q110" s="24">
        <v>79309762934.686066</v>
      </c>
      <c r="S110" s="23">
        <v>32828</v>
      </c>
      <c r="T110">
        <v>111800000000</v>
      </c>
      <c r="W110" s="23">
        <v>32251</v>
      </c>
      <c r="X110" s="1">
        <f>[1]CalculateLowerTotal!N110</f>
        <v>91325269218.044617</v>
      </c>
    </row>
    <row r="111" spans="1:24" x14ac:dyDescent="0.3">
      <c r="A111" s="17">
        <v>32252</v>
      </c>
      <c r="B111" s="1">
        <v>92678823593.667862</v>
      </c>
      <c r="C111" s="1"/>
      <c r="D111" s="21">
        <v>33075</v>
      </c>
      <c r="E111" s="22">
        <v>14927038398.066957</v>
      </c>
      <c r="G111" s="23">
        <v>32311</v>
      </c>
      <c r="H111" s="24">
        <v>224588951085.9411</v>
      </c>
      <c r="I111" s="24"/>
      <c r="J111" s="23">
        <v>32252</v>
      </c>
      <c r="K111" s="25">
        <v>168083725069.72443</v>
      </c>
      <c r="L111" s="25"/>
      <c r="M111" s="23">
        <v>33075</v>
      </c>
      <c r="N111" s="25">
        <v>194116104292.77112</v>
      </c>
      <c r="O111" s="25"/>
      <c r="P111" s="23">
        <v>32629</v>
      </c>
      <c r="Q111" s="24">
        <v>79223576947.942047</v>
      </c>
      <c r="S111" s="23">
        <v>33164</v>
      </c>
      <c r="T111">
        <v>745100000000</v>
      </c>
      <c r="W111" s="23">
        <v>32252</v>
      </c>
      <c r="X111" s="1">
        <f>[1]CalculateLowerTotal!N111</f>
        <v>190781881529.74139</v>
      </c>
    </row>
    <row r="112" spans="1:24" x14ac:dyDescent="0.3">
      <c r="A112" s="17">
        <v>32253</v>
      </c>
      <c r="B112" s="1">
        <v>9409641976.5651035</v>
      </c>
      <c r="C112" s="1"/>
      <c r="D112" s="21">
        <v>32192</v>
      </c>
      <c r="E112" s="22">
        <v>14197986105.253622</v>
      </c>
      <c r="G112" s="23">
        <v>33228</v>
      </c>
      <c r="H112" s="24">
        <v>217534001078.61615</v>
      </c>
      <c r="I112" s="24"/>
      <c r="J112" s="23">
        <v>32253</v>
      </c>
      <c r="K112" s="25">
        <v>14071045803.891405</v>
      </c>
      <c r="L112" s="25"/>
      <c r="M112" s="23">
        <v>32192</v>
      </c>
      <c r="N112" s="25">
        <v>184752718151.37076</v>
      </c>
      <c r="O112" s="25"/>
      <c r="P112" s="23">
        <v>32613</v>
      </c>
      <c r="Q112" s="24">
        <v>78832245885.325485</v>
      </c>
      <c r="S112" s="23">
        <v>32633</v>
      </c>
      <c r="T112">
        <v>72900000000</v>
      </c>
      <c r="W112" s="23">
        <v>32253</v>
      </c>
      <c r="X112" s="1">
        <f>[1]CalculateLowerTotal!N112</f>
        <v>15164891674.16995</v>
      </c>
    </row>
    <row r="113" spans="1:24" x14ac:dyDescent="0.3">
      <c r="A113" s="17">
        <v>32254</v>
      </c>
      <c r="B113" s="1">
        <v>8573246527.4580688</v>
      </c>
      <c r="C113" s="1"/>
      <c r="D113" s="21">
        <v>32520</v>
      </c>
      <c r="E113" s="22">
        <v>14197986105.253622</v>
      </c>
      <c r="G113" s="23">
        <v>32914</v>
      </c>
      <c r="H113" s="24">
        <v>212528320075.39688</v>
      </c>
      <c r="I113" s="24"/>
      <c r="J113" s="23">
        <v>32254</v>
      </c>
      <c r="K113" s="25">
        <v>9248139115.7761021</v>
      </c>
      <c r="L113" s="25"/>
      <c r="M113" s="23">
        <v>32520</v>
      </c>
      <c r="N113" s="25">
        <v>184752718151.37076</v>
      </c>
      <c r="O113" s="25"/>
      <c r="P113" s="23">
        <v>32683</v>
      </c>
      <c r="Q113" s="24">
        <v>78813611037.889908</v>
      </c>
      <c r="S113" s="23">
        <v>32828</v>
      </c>
      <c r="T113">
        <v>1062000000000</v>
      </c>
      <c r="W113" s="23">
        <v>32254</v>
      </c>
      <c r="X113" s="1">
        <f>[1]CalculateLowerTotal!N113</f>
        <v>9286101411.8911686</v>
      </c>
    </row>
    <row r="114" spans="1:24" x14ac:dyDescent="0.3">
      <c r="A114" s="17">
        <v>32255</v>
      </c>
      <c r="B114" s="1">
        <v>8155034493.7113686</v>
      </c>
      <c r="C114" s="1"/>
      <c r="D114" s="21">
        <v>32643</v>
      </c>
      <c r="E114" s="22">
        <v>14197986105.253622</v>
      </c>
      <c r="G114" s="23">
        <v>32520</v>
      </c>
      <c r="H114" s="24">
        <v>199038665437.55606</v>
      </c>
      <c r="I114" s="24"/>
      <c r="J114" s="23">
        <v>32255</v>
      </c>
      <c r="K114" s="25">
        <v>8381820259.2186747</v>
      </c>
      <c r="L114" s="25"/>
      <c r="M114" s="23">
        <v>32643</v>
      </c>
      <c r="N114" s="25">
        <v>184752718151.37076</v>
      </c>
      <c r="O114" s="25"/>
      <c r="P114" s="23">
        <v>32229</v>
      </c>
      <c r="Q114" s="24">
        <v>75627058048.230896</v>
      </c>
      <c r="S114" s="23">
        <v>32693</v>
      </c>
      <c r="T114">
        <v>105000000000</v>
      </c>
      <c r="W114" s="23">
        <v>32255</v>
      </c>
      <c r="X114" s="1">
        <f>[1]CalculateLowerTotal!N114</f>
        <v>8335271681.1257687</v>
      </c>
    </row>
    <row r="115" spans="1:24" x14ac:dyDescent="0.3">
      <c r="A115" s="17">
        <v>32256</v>
      </c>
      <c r="B115" s="1">
        <v>7736822459.9644613</v>
      </c>
      <c r="C115" s="1"/>
      <c r="D115" s="21">
        <v>32694</v>
      </c>
      <c r="E115" s="22">
        <v>14197986105.253622</v>
      </c>
      <c r="G115" s="23">
        <v>32873</v>
      </c>
      <c r="H115" s="24">
        <v>197470291609.44363</v>
      </c>
      <c r="I115" s="24"/>
      <c r="J115" s="23">
        <v>32256</v>
      </c>
      <c r="K115" s="25">
        <v>10787342681.191936</v>
      </c>
      <c r="L115" s="25"/>
      <c r="M115" s="23">
        <v>32694</v>
      </c>
      <c r="N115" s="25">
        <v>184752718151.37076</v>
      </c>
      <c r="O115" s="25"/>
      <c r="P115" s="23">
        <v>33228</v>
      </c>
      <c r="Q115" s="24">
        <v>75620070044.154251</v>
      </c>
      <c r="S115" s="23">
        <v>33091</v>
      </c>
      <c r="T115">
        <v>10500000000</v>
      </c>
      <c r="W115" s="23">
        <v>32256</v>
      </c>
      <c r="X115" s="1">
        <f>[1]CalculateLowerTotal!N115</f>
        <v>31984094516.869514</v>
      </c>
    </row>
    <row r="116" spans="1:24" x14ac:dyDescent="0.3">
      <c r="A116" s="17">
        <v>32257</v>
      </c>
      <c r="B116" s="1">
        <v>9200550268.885334</v>
      </c>
      <c r="C116" s="1"/>
      <c r="D116" s="21">
        <v>32776</v>
      </c>
      <c r="E116" s="22">
        <v>13615762931.249817</v>
      </c>
      <c r="G116" s="23">
        <v>32345</v>
      </c>
      <c r="H116" s="24">
        <v>196615063323.10837</v>
      </c>
      <c r="I116" s="24"/>
      <c r="J116" s="23">
        <v>32257</v>
      </c>
      <c r="K116" s="25">
        <v>24928006648.44733</v>
      </c>
      <c r="L116" s="25"/>
      <c r="M116" s="23">
        <v>32776</v>
      </c>
      <c r="N116" s="25">
        <v>180053778432.91476</v>
      </c>
      <c r="O116" s="25"/>
      <c r="P116" s="23">
        <v>32675</v>
      </c>
      <c r="Q116" s="24">
        <v>73921972688.203629</v>
      </c>
      <c r="S116" s="23">
        <v>32634</v>
      </c>
      <c r="T116">
        <v>13150000000000</v>
      </c>
      <c r="W116" s="23">
        <v>32257</v>
      </c>
      <c r="X116" s="1">
        <f>[1]CalculateLowerTotal!N116</f>
        <v>29845228419.617466</v>
      </c>
    </row>
    <row r="117" spans="1:24" x14ac:dyDescent="0.3">
      <c r="A117" s="17">
        <v>32258</v>
      </c>
      <c r="B117" s="1">
        <v>7945914167.6437597</v>
      </c>
      <c r="C117" s="1"/>
      <c r="D117" s="21">
        <v>32964</v>
      </c>
      <c r="E117" s="22">
        <v>13615762931.249817</v>
      </c>
      <c r="G117" s="23">
        <v>32553</v>
      </c>
      <c r="H117" s="24">
        <v>196186082983.30936</v>
      </c>
      <c r="I117" s="24"/>
      <c r="J117" s="23">
        <v>32258</v>
      </c>
      <c r="K117" s="25">
        <v>8866719044.8144722</v>
      </c>
      <c r="L117" s="25"/>
      <c r="M117" s="23">
        <v>32964</v>
      </c>
      <c r="N117" s="25">
        <v>180053778432.91476</v>
      </c>
      <c r="O117" s="25"/>
      <c r="P117" s="23">
        <v>33108</v>
      </c>
      <c r="Q117" s="24">
        <v>73288389038.537094</v>
      </c>
      <c r="S117" s="23"/>
      <c r="W117" s="23">
        <v>32258</v>
      </c>
      <c r="X117" s="1">
        <f>[1]CalculateLowerTotal!N117</f>
        <v>8976046737.9084091</v>
      </c>
    </row>
    <row r="118" spans="1:24" x14ac:dyDescent="0.3">
      <c r="A118" s="17">
        <v>32259</v>
      </c>
      <c r="B118" s="1">
        <v>7736822459.9644613</v>
      </c>
      <c r="C118" s="1"/>
      <c r="D118" s="21">
        <v>32561</v>
      </c>
      <c r="E118" s="22">
        <v>13260800192.647549</v>
      </c>
      <c r="G118" s="23">
        <v>32799</v>
      </c>
      <c r="H118" s="24">
        <v>193929154756.62009</v>
      </c>
      <c r="I118" s="24"/>
      <c r="J118" s="23">
        <v>32259</v>
      </c>
      <c r="K118" s="25">
        <v>7988199452.0508938</v>
      </c>
      <c r="L118" s="25"/>
      <c r="M118" s="23">
        <v>32561</v>
      </c>
      <c r="N118" s="25">
        <v>174632522884.20428</v>
      </c>
      <c r="O118" s="25"/>
      <c r="P118" s="23">
        <v>32474</v>
      </c>
      <c r="Q118" s="24">
        <v>72351989765.980804</v>
      </c>
      <c r="S118" s="23"/>
      <c r="W118" s="23">
        <v>32259</v>
      </c>
      <c r="X118" s="1">
        <f>[1]CalculateLowerTotal!N118</f>
        <v>7957233839.6856909</v>
      </c>
    </row>
    <row r="119" spans="1:24" x14ac:dyDescent="0.3">
      <c r="A119" s="17">
        <v>32260</v>
      </c>
      <c r="B119" s="1">
        <v>81612800893.565582</v>
      </c>
      <c r="C119" s="1"/>
      <c r="D119" s="21">
        <v>33006</v>
      </c>
      <c r="E119" s="22">
        <v>12894725341.564547</v>
      </c>
      <c r="G119" s="23">
        <v>32629</v>
      </c>
      <c r="H119" s="24">
        <v>191841632769.96622</v>
      </c>
      <c r="I119" s="24"/>
      <c r="J119" s="23">
        <v>32260</v>
      </c>
      <c r="K119" s="25">
        <v>151828147566.77252</v>
      </c>
      <c r="L119" s="25"/>
      <c r="M119" s="23">
        <v>33006</v>
      </c>
      <c r="N119" s="25">
        <v>169936455915.20776</v>
      </c>
      <c r="O119" s="25"/>
      <c r="P119" s="23">
        <v>32914</v>
      </c>
      <c r="Q119" s="24">
        <v>72191264440.184097</v>
      </c>
      <c r="S119" s="23"/>
      <c r="W119" s="23">
        <v>32260</v>
      </c>
      <c r="X119" s="1">
        <f>[1]CalculateLowerTotal!N119</f>
        <v>524117632603.69208</v>
      </c>
    </row>
    <row r="120" spans="1:24" x14ac:dyDescent="0.3">
      <c r="A120" s="17">
        <v>32261</v>
      </c>
      <c r="B120" s="1">
        <v>237921759858.71368</v>
      </c>
      <c r="C120" s="1"/>
      <c r="D120" s="21">
        <v>32347</v>
      </c>
      <c r="E120" s="22">
        <v>12538767136.999468</v>
      </c>
      <c r="G120" s="23">
        <v>32542</v>
      </c>
      <c r="H120" s="24">
        <v>190571085973.00113</v>
      </c>
      <c r="I120" s="24"/>
      <c r="J120" s="23">
        <v>32261</v>
      </c>
      <c r="K120" s="25">
        <v>559200324683.45679</v>
      </c>
      <c r="L120" s="25"/>
      <c r="M120" s="23">
        <v>32347</v>
      </c>
      <c r="N120" s="25">
        <v>165232654979.55698</v>
      </c>
      <c r="O120" s="25"/>
      <c r="P120" s="23">
        <v>32737</v>
      </c>
      <c r="Q120" s="24">
        <v>71147714963.632874</v>
      </c>
      <c r="S120" s="23"/>
      <c r="W120" s="23">
        <v>32261</v>
      </c>
      <c r="X120" s="1">
        <f>[1]CalculateLowerTotal!N120</f>
        <v>668933081797.20288</v>
      </c>
    </row>
    <row r="121" spans="1:24" x14ac:dyDescent="0.3">
      <c r="A121" s="17">
        <v>32262</v>
      </c>
      <c r="B121" s="1">
        <v>81612800893.565582</v>
      </c>
      <c r="C121" s="1"/>
      <c r="D121" s="21">
        <v>32977</v>
      </c>
      <c r="E121" s="22">
        <v>12538767136.999468</v>
      </c>
      <c r="G121" s="23">
        <v>32380</v>
      </c>
      <c r="H121" s="24">
        <v>188155680945.29245</v>
      </c>
      <c r="I121" s="24"/>
      <c r="J121" s="23">
        <v>32262</v>
      </c>
      <c r="K121" s="25">
        <v>92919300972.080811</v>
      </c>
      <c r="L121" s="25"/>
      <c r="M121" s="23">
        <v>32977</v>
      </c>
      <c r="N121" s="25">
        <v>165232654979.55698</v>
      </c>
      <c r="O121" s="25"/>
      <c r="P121" s="23">
        <v>32598</v>
      </c>
      <c r="Q121" s="24">
        <v>70418627905.178589</v>
      </c>
      <c r="S121" s="23"/>
      <c r="W121" s="23">
        <v>32262</v>
      </c>
      <c r="X121" s="1">
        <f>[1]CalculateLowerTotal!N121</f>
        <v>95397949300.381943</v>
      </c>
    </row>
    <row r="122" spans="1:24" x14ac:dyDescent="0.3">
      <c r="A122" s="17">
        <v>32263</v>
      </c>
      <c r="B122" s="1">
        <v>65013514420.466492</v>
      </c>
      <c r="C122" s="1"/>
      <c r="D122" s="21">
        <v>32188</v>
      </c>
      <c r="E122" s="22">
        <v>12182136185.891409</v>
      </c>
      <c r="G122" s="23">
        <v>32963</v>
      </c>
      <c r="H122" s="24">
        <v>185524419584.15796</v>
      </c>
      <c r="I122" s="24"/>
      <c r="J122" s="23">
        <v>32263</v>
      </c>
      <c r="K122" s="25">
        <v>70561969135.804474</v>
      </c>
      <c r="L122" s="25"/>
      <c r="M122" s="23">
        <v>32188</v>
      </c>
      <c r="N122" s="25">
        <v>158888296120.08939</v>
      </c>
      <c r="O122" s="25"/>
      <c r="P122" s="23">
        <v>32501</v>
      </c>
      <c r="Q122" s="24">
        <v>69670906071.19632</v>
      </c>
      <c r="S122" s="23"/>
      <c r="W122" s="23">
        <v>32263</v>
      </c>
      <c r="X122" s="1">
        <f>[1]CalculateLowerTotal!N122</f>
        <v>76754677529.664185</v>
      </c>
    </row>
    <row r="123" spans="1:24" x14ac:dyDescent="0.3">
      <c r="A123" s="17">
        <v>32264</v>
      </c>
      <c r="B123" s="1">
        <v>8364126201.3912029</v>
      </c>
      <c r="C123" s="1"/>
      <c r="D123" s="21">
        <v>32460</v>
      </c>
      <c r="E123" s="22">
        <v>12182136185.891409</v>
      </c>
      <c r="G123" s="23">
        <v>32694</v>
      </c>
      <c r="H123" s="24">
        <v>185240254264.12131</v>
      </c>
      <c r="I123" s="24"/>
      <c r="J123" s="23">
        <v>32264</v>
      </c>
      <c r="K123" s="25">
        <v>9006230485.8144855</v>
      </c>
      <c r="L123" s="25"/>
      <c r="M123" s="23">
        <v>32460</v>
      </c>
      <c r="N123" s="25">
        <v>158888296120.08939</v>
      </c>
      <c r="O123" s="25"/>
      <c r="P123" s="23">
        <v>32542</v>
      </c>
      <c r="Q123" s="24">
        <v>69493875322.331238</v>
      </c>
      <c r="S123" s="23"/>
      <c r="W123" s="23">
        <v>32264</v>
      </c>
      <c r="X123" s="1">
        <f>[1]CalculateLowerTotal!N123</f>
        <v>9062917329.4560509</v>
      </c>
    </row>
    <row r="124" spans="1:24" x14ac:dyDescent="0.3">
      <c r="A124" s="17">
        <v>32265</v>
      </c>
      <c r="B124" s="1">
        <v>7736822459.9644613</v>
      </c>
      <c r="C124" s="1"/>
      <c r="D124" s="21">
        <v>32637</v>
      </c>
      <c r="E124" s="22">
        <v>12182136185.891409</v>
      </c>
      <c r="G124" s="23">
        <v>33047</v>
      </c>
      <c r="H124" s="24">
        <v>183628162651.12646</v>
      </c>
      <c r="I124" s="24"/>
      <c r="J124" s="23">
        <v>32265</v>
      </c>
      <c r="K124" s="25">
        <v>7947214071.6357422</v>
      </c>
      <c r="L124" s="25"/>
      <c r="M124" s="23">
        <v>32637</v>
      </c>
      <c r="N124" s="25">
        <v>158888296120.08939</v>
      </c>
      <c r="O124" s="25"/>
      <c r="P124" s="23">
        <v>32371</v>
      </c>
      <c r="Q124" s="24">
        <v>69023346313.565292</v>
      </c>
      <c r="S124" s="23"/>
      <c r="W124" s="23">
        <v>32265</v>
      </c>
      <c r="X124" s="1">
        <f>[1]CalculateLowerTotal!N124</f>
        <v>7905011555.4186659</v>
      </c>
    </row>
    <row r="125" spans="1:24" x14ac:dyDescent="0.3">
      <c r="A125" s="17">
        <v>32266</v>
      </c>
      <c r="B125" s="1">
        <v>7527702133.8960123</v>
      </c>
      <c r="C125" s="1"/>
      <c r="D125" s="21">
        <v>32850</v>
      </c>
      <c r="E125" s="22">
        <v>12182136185.891409</v>
      </c>
      <c r="G125" s="23">
        <v>32501</v>
      </c>
      <c r="H125" s="24">
        <v>180253699768.78824</v>
      </c>
      <c r="I125" s="24"/>
      <c r="J125" s="23">
        <v>32266</v>
      </c>
      <c r="K125" s="25">
        <v>18575232087.193333</v>
      </c>
      <c r="L125" s="25"/>
      <c r="M125" s="23">
        <v>32850</v>
      </c>
      <c r="N125" s="25">
        <v>158888296120.08939</v>
      </c>
      <c r="O125" s="25"/>
      <c r="P125" s="23">
        <v>33098</v>
      </c>
      <c r="Q125" s="24">
        <v>68438679069.418007</v>
      </c>
      <c r="S125" s="23"/>
      <c r="W125" s="23">
        <v>32266</v>
      </c>
      <c r="X125" s="1">
        <f>[1]CalculateLowerTotal!N125</f>
        <v>32113760504.583111</v>
      </c>
    </row>
    <row r="126" spans="1:24" x14ac:dyDescent="0.3">
      <c r="A126" s="17">
        <v>32267</v>
      </c>
      <c r="B126" s="1">
        <v>7736822459.9644613</v>
      </c>
      <c r="C126" s="1"/>
      <c r="D126" s="21">
        <v>33211</v>
      </c>
      <c r="E126" s="22">
        <v>12182136185.891409</v>
      </c>
      <c r="G126" s="23">
        <v>32835</v>
      </c>
      <c r="H126" s="24">
        <v>179177150400.89523</v>
      </c>
      <c r="I126" s="24"/>
      <c r="J126" s="23">
        <v>32267</v>
      </c>
      <c r="K126" s="25">
        <v>25081473557.378448</v>
      </c>
      <c r="L126" s="25"/>
      <c r="M126" s="23">
        <v>33211</v>
      </c>
      <c r="N126" s="25">
        <v>158888296120.08939</v>
      </c>
      <c r="O126" s="25"/>
      <c r="P126" s="23">
        <v>32520</v>
      </c>
      <c r="Q126" s="24">
        <v>67737544234.36087</v>
      </c>
      <c r="S126" s="23"/>
      <c r="W126" s="23">
        <v>32267</v>
      </c>
      <c r="X126" s="1">
        <f>[1]CalculateLowerTotal!N126</f>
        <v>45502217345.778763</v>
      </c>
    </row>
    <row r="127" spans="1:24" x14ac:dyDescent="0.3">
      <c r="A127" s="17">
        <v>32268</v>
      </c>
      <c r="B127" s="1">
        <v>197807048936.42419</v>
      </c>
      <c r="C127" s="1"/>
      <c r="D127" s="21">
        <v>32926</v>
      </c>
      <c r="E127" s="22">
        <v>11824810125.361664</v>
      </c>
      <c r="G127" s="23">
        <v>32881</v>
      </c>
      <c r="H127" s="24">
        <v>178950364640.07977</v>
      </c>
      <c r="I127" s="24"/>
      <c r="J127" s="23">
        <v>32268</v>
      </c>
      <c r="K127" s="25">
        <v>507866105020.36884</v>
      </c>
      <c r="L127" s="25"/>
      <c r="M127" s="23">
        <v>32926</v>
      </c>
      <c r="N127" s="25">
        <v>154030016299.86691</v>
      </c>
      <c r="O127" s="25"/>
      <c r="P127" s="23">
        <v>32344</v>
      </c>
      <c r="Q127" s="24">
        <v>66742911046.858528</v>
      </c>
      <c r="S127" s="23"/>
      <c r="W127" s="23">
        <v>32268</v>
      </c>
      <c r="X127" s="1">
        <f>[1]CalculateLowerTotal!N127</f>
        <v>943687524365.43091</v>
      </c>
    </row>
    <row r="128" spans="1:24" x14ac:dyDescent="0.3">
      <c r="A128" s="17">
        <v>32269</v>
      </c>
      <c r="B128" s="1">
        <v>503508071621.71967</v>
      </c>
      <c r="C128" s="1"/>
      <c r="D128" s="21">
        <v>32962</v>
      </c>
      <c r="E128" s="22">
        <v>11824810125.361664</v>
      </c>
      <c r="G128" s="23">
        <v>32916</v>
      </c>
      <c r="H128" s="24">
        <v>177567791152.00235</v>
      </c>
      <c r="I128" s="24"/>
      <c r="J128" s="23">
        <v>32269</v>
      </c>
      <c r="K128" s="25">
        <v>985204728465.90479</v>
      </c>
      <c r="L128" s="25"/>
      <c r="M128" s="23">
        <v>32962</v>
      </c>
      <c r="N128" s="25">
        <v>154030016299.86691</v>
      </c>
      <c r="O128" s="25"/>
      <c r="P128" s="23">
        <v>32694</v>
      </c>
      <c r="Q128" s="24">
        <v>65617834262.306145</v>
      </c>
      <c r="S128" s="23"/>
      <c r="W128" s="23">
        <v>32269</v>
      </c>
      <c r="X128" s="1">
        <f>[1]CalculateLowerTotal!N128</f>
        <v>1364186506021.4722</v>
      </c>
    </row>
    <row r="129" spans="1:24" x14ac:dyDescent="0.3">
      <c r="A129" s="17">
        <v>32270</v>
      </c>
      <c r="B129" s="1">
        <v>224088979060.6326</v>
      </c>
      <c r="C129" s="1"/>
      <c r="D129" s="21">
        <v>32963</v>
      </c>
      <c r="E129" s="22">
        <v>11824810125.361664</v>
      </c>
      <c r="G129" s="23">
        <v>32177</v>
      </c>
      <c r="H129" s="24">
        <v>173365423590.61389</v>
      </c>
      <c r="I129" s="24"/>
      <c r="J129" s="23">
        <v>32270</v>
      </c>
      <c r="K129" s="25">
        <v>246483390503.10184</v>
      </c>
      <c r="L129" s="25"/>
      <c r="M129" s="23">
        <v>32963</v>
      </c>
      <c r="N129" s="25">
        <v>154030016299.86691</v>
      </c>
      <c r="O129" s="25"/>
      <c r="P129" s="23">
        <v>32965</v>
      </c>
      <c r="Q129" s="24">
        <v>65571247240.377464</v>
      </c>
      <c r="S129" s="23"/>
      <c r="W129" s="23">
        <v>32270</v>
      </c>
      <c r="X129" s="1">
        <f>[1]CalculateLowerTotal!N129</f>
        <v>251798590900.83984</v>
      </c>
    </row>
    <row r="130" spans="1:24" x14ac:dyDescent="0.3">
      <c r="A130" s="17">
        <v>32271</v>
      </c>
      <c r="B130" s="1">
        <v>148009441940.0704</v>
      </c>
      <c r="C130" s="1"/>
      <c r="D130" s="21">
        <v>33237</v>
      </c>
      <c r="E130" s="22">
        <v>11824810125.361664</v>
      </c>
      <c r="G130" s="23">
        <v>32893</v>
      </c>
      <c r="H130" s="24">
        <v>172813487099.1203</v>
      </c>
      <c r="I130" s="24"/>
      <c r="J130" s="23">
        <v>32271</v>
      </c>
      <c r="K130" s="25">
        <v>149454859663.45389</v>
      </c>
      <c r="L130" s="25"/>
      <c r="M130" s="23">
        <v>33237</v>
      </c>
      <c r="N130" s="25">
        <v>154030016299.86691</v>
      </c>
      <c r="O130" s="25"/>
      <c r="P130" s="23">
        <v>32311</v>
      </c>
      <c r="Q130" s="24">
        <v>65065777942.329948</v>
      </c>
      <c r="S130" s="23"/>
      <c r="W130" s="23">
        <v>32271</v>
      </c>
      <c r="X130" s="1">
        <f>[1]CalculateLowerTotal!N130</f>
        <v>148286420287.96735</v>
      </c>
    </row>
    <row r="131" spans="1:24" x14ac:dyDescent="0.3">
      <c r="A131" s="17">
        <v>32272</v>
      </c>
      <c r="B131" s="1">
        <v>17146464436.529644</v>
      </c>
      <c r="C131" s="1"/>
      <c r="D131" s="21">
        <v>32145</v>
      </c>
      <c r="E131" s="22">
        <v>11466765104.339779</v>
      </c>
      <c r="G131" s="23">
        <v>33033</v>
      </c>
      <c r="H131" s="24">
        <v>169704063029.91055</v>
      </c>
      <c r="I131" s="24"/>
      <c r="J131" s="23">
        <v>32272</v>
      </c>
      <c r="K131" s="25">
        <v>22807728629.338287</v>
      </c>
      <c r="L131" s="25"/>
      <c r="M131" s="23">
        <v>32145</v>
      </c>
      <c r="N131" s="25">
        <v>148259987038.10876</v>
      </c>
      <c r="O131" s="25"/>
      <c r="P131" s="23">
        <v>33210</v>
      </c>
      <c r="Q131" s="24">
        <v>64075803534.816452</v>
      </c>
      <c r="S131" s="23"/>
      <c r="W131" s="23">
        <v>32272</v>
      </c>
      <c r="X131" s="1">
        <f>[1]CalculateLowerTotal!N131</f>
        <v>55091892367.245636</v>
      </c>
    </row>
    <row r="132" spans="1:24" x14ac:dyDescent="0.3">
      <c r="A132" s="17">
        <v>32273</v>
      </c>
      <c r="B132" s="1">
        <v>17355556144.208927</v>
      </c>
      <c r="C132" s="1"/>
      <c r="D132" s="21">
        <v>32587</v>
      </c>
      <c r="E132" s="22">
        <v>11466765104.339779</v>
      </c>
      <c r="G132" s="23">
        <v>32509</v>
      </c>
      <c r="H132" s="24">
        <v>168796919944.63702</v>
      </c>
      <c r="I132" s="24"/>
      <c r="J132" s="23">
        <v>32273</v>
      </c>
      <c r="K132" s="25">
        <v>67097008851.104782</v>
      </c>
      <c r="L132" s="25"/>
      <c r="M132" s="23">
        <v>32587</v>
      </c>
      <c r="N132" s="25">
        <v>148259987038.10876</v>
      </c>
      <c r="O132" s="25"/>
      <c r="P132" s="23">
        <v>32881</v>
      </c>
      <c r="Q132" s="24">
        <v>63814916177.388824</v>
      </c>
      <c r="S132" s="23"/>
      <c r="W132" s="23">
        <v>32273</v>
      </c>
      <c r="X132" s="1">
        <f>[1]CalculateLowerTotal!N132</f>
        <v>132192204599.54306</v>
      </c>
    </row>
    <row r="133" spans="1:24" x14ac:dyDescent="0.3">
      <c r="A133" s="17">
        <v>32274</v>
      </c>
      <c r="B133" s="1">
        <v>232388748508.66449</v>
      </c>
      <c r="C133" s="1"/>
      <c r="D133" s="21">
        <v>32605</v>
      </c>
      <c r="E133" s="22">
        <v>11466765104.339779</v>
      </c>
      <c r="G133" s="23">
        <v>32643</v>
      </c>
      <c r="H133" s="24">
        <v>167168434198.30698</v>
      </c>
      <c r="I133" s="24"/>
      <c r="J133" s="23">
        <v>32274</v>
      </c>
      <c r="K133" s="25">
        <v>376650295804.16217</v>
      </c>
      <c r="L133" s="25"/>
      <c r="M133" s="23">
        <v>32605</v>
      </c>
      <c r="N133" s="25">
        <v>148259987038.10876</v>
      </c>
      <c r="O133" s="25"/>
      <c r="P133" s="23">
        <v>32350</v>
      </c>
      <c r="Q133" s="24">
        <v>62505820578.910515</v>
      </c>
      <c r="S133" s="23"/>
      <c r="W133" s="23">
        <v>32274</v>
      </c>
      <c r="X133" s="1">
        <f>[1]CalculateLowerTotal!N133</f>
        <v>437150978829.36157</v>
      </c>
    </row>
    <row r="134" spans="1:24" x14ac:dyDescent="0.3">
      <c r="A134" s="17">
        <v>32275</v>
      </c>
      <c r="B134" s="1">
        <v>13800825403.327997</v>
      </c>
      <c r="C134" s="1"/>
      <c r="D134" s="21">
        <v>32341</v>
      </c>
      <c r="E134" s="22">
        <v>11097647078.70542</v>
      </c>
      <c r="G134" s="23">
        <v>32706</v>
      </c>
      <c r="H134" s="24">
        <v>165165615268.91193</v>
      </c>
      <c r="I134" s="24"/>
      <c r="J134" s="23">
        <v>32275</v>
      </c>
      <c r="K134" s="25">
        <v>33875464355.921516</v>
      </c>
      <c r="L134" s="25"/>
      <c r="M134" s="23">
        <v>32341</v>
      </c>
      <c r="N134" s="25">
        <v>143068482479.49323</v>
      </c>
      <c r="O134" s="25"/>
      <c r="P134" s="23">
        <v>32175</v>
      </c>
      <c r="Q134" s="24">
        <v>61520504885.704391</v>
      </c>
      <c r="S134" s="23"/>
      <c r="W134" s="23">
        <v>32275</v>
      </c>
      <c r="X134" s="1">
        <f>[1]CalculateLowerTotal!N134</f>
        <v>40436249112.177078</v>
      </c>
    </row>
    <row r="135" spans="1:24" x14ac:dyDescent="0.3">
      <c r="A135" s="17">
        <v>32276</v>
      </c>
      <c r="B135" s="1">
        <v>11082461493.165491</v>
      </c>
      <c r="C135" s="1"/>
      <c r="D135" s="21">
        <v>32770</v>
      </c>
      <c r="E135" s="22">
        <v>11097647078.70542</v>
      </c>
      <c r="G135" s="23">
        <v>33210</v>
      </c>
      <c r="H135" s="24">
        <v>163130008144.86163</v>
      </c>
      <c r="I135" s="24"/>
      <c r="J135" s="23">
        <v>32276</v>
      </c>
      <c r="K135" s="25">
        <v>15325814508.121407</v>
      </c>
      <c r="L135" s="25"/>
      <c r="M135" s="23">
        <v>32770</v>
      </c>
      <c r="N135" s="25">
        <v>143068482479.49323</v>
      </c>
      <c r="O135" s="25"/>
      <c r="P135" s="23">
        <v>32963</v>
      </c>
      <c r="Q135" s="24">
        <v>61166443421.15786</v>
      </c>
      <c r="S135" s="23"/>
      <c r="W135" s="23">
        <v>32276</v>
      </c>
      <c r="X135" s="1">
        <f>[1]CalculateLowerTotal!N135</f>
        <v>16421088805.968325</v>
      </c>
    </row>
    <row r="136" spans="1:24" x14ac:dyDescent="0.3">
      <c r="A136" s="17">
        <v>32277</v>
      </c>
      <c r="B136" s="1">
        <v>9618762302.6320915</v>
      </c>
      <c r="C136" s="1"/>
      <c r="D136" s="21">
        <v>32617</v>
      </c>
      <c r="E136" s="22">
        <v>10738420168.894878</v>
      </c>
      <c r="G136" s="23">
        <v>32452</v>
      </c>
      <c r="H136" s="24">
        <v>159127102717.60809</v>
      </c>
      <c r="I136" s="24"/>
      <c r="J136" s="23">
        <v>32277</v>
      </c>
      <c r="K136" s="25">
        <v>10258134229.673145</v>
      </c>
      <c r="L136" s="25"/>
      <c r="M136" s="23">
        <v>32617</v>
      </c>
      <c r="N136" s="25">
        <v>138237682912.09393</v>
      </c>
      <c r="O136" s="25"/>
      <c r="P136" s="23">
        <v>32553</v>
      </c>
      <c r="Q136" s="24">
        <v>61019694216.026817</v>
      </c>
      <c r="S136" s="23"/>
      <c r="W136" s="23">
        <v>32277</v>
      </c>
      <c r="X136" s="1">
        <f>[1]CalculateLowerTotal!N136</f>
        <v>10285996574.64924</v>
      </c>
    </row>
    <row r="137" spans="1:24" x14ac:dyDescent="0.3">
      <c r="A137" s="17">
        <v>32278</v>
      </c>
      <c r="B137" s="1">
        <v>8782338235.1383781</v>
      </c>
      <c r="C137" s="1"/>
      <c r="D137" s="21">
        <v>32161</v>
      </c>
      <c r="E137" s="22">
        <v>10144481360.856091</v>
      </c>
      <c r="G137" s="23">
        <v>32175</v>
      </c>
      <c r="H137" s="24">
        <v>157012257082.89011</v>
      </c>
      <c r="I137" s="24"/>
      <c r="J137" s="23">
        <v>32278</v>
      </c>
      <c r="K137" s="25">
        <v>9000926924.3240871</v>
      </c>
      <c r="L137" s="25"/>
      <c r="M137" s="23">
        <v>32161</v>
      </c>
      <c r="N137" s="25">
        <v>133368843426.0661</v>
      </c>
      <c r="O137" s="25"/>
      <c r="P137" s="23">
        <v>32177</v>
      </c>
      <c r="Q137" s="24">
        <v>60055342673.350166</v>
      </c>
      <c r="S137" s="23"/>
      <c r="W137" s="23">
        <v>32278</v>
      </c>
      <c r="X137" s="1">
        <f>[1]CalculateLowerTotal!N137</f>
        <v>8945857928.0489235</v>
      </c>
    </row>
    <row r="138" spans="1:24" x14ac:dyDescent="0.3">
      <c r="A138" s="17">
        <v>32279</v>
      </c>
      <c r="B138" s="1">
        <v>12546189302.086802</v>
      </c>
      <c r="C138" s="1"/>
      <c r="D138" s="21">
        <v>32638</v>
      </c>
      <c r="E138" s="22">
        <v>10144481360.856091</v>
      </c>
      <c r="G138" s="23">
        <v>33107</v>
      </c>
      <c r="H138" s="24">
        <v>156400208795.953</v>
      </c>
      <c r="I138" s="24"/>
      <c r="J138" s="23">
        <v>32279</v>
      </c>
      <c r="K138" s="25">
        <v>198772092616.04434</v>
      </c>
      <c r="L138" s="25"/>
      <c r="M138" s="23">
        <v>32638</v>
      </c>
      <c r="N138" s="25">
        <v>133368843426.0661</v>
      </c>
      <c r="O138" s="25"/>
      <c r="P138" s="23">
        <v>33107</v>
      </c>
      <c r="Q138" s="24">
        <v>58501665187.389008</v>
      </c>
      <c r="S138" s="23"/>
      <c r="W138" s="23">
        <v>32279</v>
      </c>
      <c r="X138" s="1">
        <f>[1]CalculateLowerTotal!N138</f>
        <v>993725347354.82263</v>
      </c>
    </row>
    <row r="139" spans="1:24" x14ac:dyDescent="0.3">
      <c r="A139" s="17">
        <v>32280</v>
      </c>
      <c r="B139" s="1">
        <v>319535570443.98138</v>
      </c>
      <c r="C139" s="1"/>
      <c r="D139" s="21">
        <v>32370</v>
      </c>
      <c r="E139" s="22">
        <v>9791755379.6785336</v>
      </c>
      <c r="G139" s="23">
        <v>32150</v>
      </c>
      <c r="H139" s="24">
        <v>154148745230.12814</v>
      </c>
      <c r="I139" s="24"/>
      <c r="J139" s="23">
        <v>32280</v>
      </c>
      <c r="K139" s="25">
        <v>920286720894.00586</v>
      </c>
      <c r="L139" s="25"/>
      <c r="M139" s="23">
        <v>32370</v>
      </c>
      <c r="N139" s="25">
        <v>128718430172.83206</v>
      </c>
      <c r="O139" s="25"/>
      <c r="P139" s="23">
        <v>32835</v>
      </c>
      <c r="Q139" s="24">
        <v>58017160067.358368</v>
      </c>
      <c r="S139" s="23"/>
      <c r="W139" s="23">
        <v>32280</v>
      </c>
      <c r="X139" s="1">
        <f>[1]CalculateLowerTotal!N139</f>
        <v>1644043216984.9912</v>
      </c>
    </row>
    <row r="140" spans="1:24" x14ac:dyDescent="0.3">
      <c r="A140" s="17">
        <v>32281</v>
      </c>
      <c r="B140" s="1">
        <v>771861898751.64221</v>
      </c>
      <c r="C140" s="1"/>
      <c r="D140" s="21">
        <v>32509</v>
      </c>
      <c r="E140" s="22">
        <v>9791755379.6785336</v>
      </c>
      <c r="G140" s="23">
        <v>33090</v>
      </c>
      <c r="H140" s="24">
        <v>153096787185.79944</v>
      </c>
      <c r="I140" s="24"/>
      <c r="J140" s="23">
        <v>32281</v>
      </c>
      <c r="K140" s="25">
        <v>1408859749752.3618</v>
      </c>
      <c r="L140" s="25"/>
      <c r="M140" s="23">
        <v>32509</v>
      </c>
      <c r="N140" s="25">
        <v>128718430172.83206</v>
      </c>
      <c r="O140" s="25"/>
      <c r="P140" s="23">
        <v>32643</v>
      </c>
      <c r="Q140" s="24">
        <v>57055137815.404701</v>
      </c>
      <c r="S140" s="23"/>
      <c r="W140" s="23">
        <v>32281</v>
      </c>
      <c r="X140" s="1">
        <f>[1]CalculateLowerTotal!N140</f>
        <v>1669802882527.8591</v>
      </c>
    </row>
    <row r="141" spans="1:24" x14ac:dyDescent="0.3">
      <c r="A141" s="17">
        <v>32282</v>
      </c>
      <c r="B141" s="1">
        <v>294635252408.17438</v>
      </c>
      <c r="C141" s="1"/>
      <c r="D141" s="21">
        <v>32418</v>
      </c>
      <c r="E141" s="22">
        <v>9427664856.3108158</v>
      </c>
      <c r="G141" s="23">
        <v>32965</v>
      </c>
      <c r="H141" s="24">
        <v>152487471278.22446</v>
      </c>
      <c r="I141" s="24"/>
      <c r="J141" s="23">
        <v>32282</v>
      </c>
      <c r="K141" s="25">
        <v>422546365547.58893</v>
      </c>
      <c r="L141" s="25"/>
      <c r="M141" s="23">
        <v>32418</v>
      </c>
      <c r="N141" s="25">
        <v>124057855957.65837</v>
      </c>
      <c r="O141" s="25"/>
      <c r="P141" s="23">
        <v>32150</v>
      </c>
      <c r="Q141" s="24">
        <v>55711102005.294769</v>
      </c>
      <c r="S141" s="23"/>
      <c r="W141" s="23">
        <v>32282</v>
      </c>
      <c r="X141" s="1">
        <f>[1]CalculateLowerTotal!N141</f>
        <v>476746074089.7215</v>
      </c>
    </row>
    <row r="142" spans="1:24" x14ac:dyDescent="0.3">
      <c r="A142" s="17">
        <v>32283</v>
      </c>
      <c r="B142" s="1">
        <v>225472358109.62558</v>
      </c>
      <c r="C142" s="1"/>
      <c r="D142" s="21">
        <v>32854</v>
      </c>
      <c r="E142" s="22">
        <v>9427664856.3108158</v>
      </c>
      <c r="G142" s="23">
        <v>32764</v>
      </c>
      <c r="H142" s="24">
        <v>147839729139.27347</v>
      </c>
      <c r="I142" s="24"/>
      <c r="J142" s="23">
        <v>32283</v>
      </c>
      <c r="K142" s="25">
        <v>348524733587.41827</v>
      </c>
      <c r="L142" s="25"/>
      <c r="M142" s="23">
        <v>32854</v>
      </c>
      <c r="N142" s="25">
        <v>124057855957.65837</v>
      </c>
      <c r="O142" s="25"/>
      <c r="P142" s="23">
        <v>32509</v>
      </c>
      <c r="Q142" s="24">
        <v>55643550793.216164</v>
      </c>
      <c r="S142" s="23"/>
      <c r="W142" s="23">
        <v>32283</v>
      </c>
      <c r="X142" s="1">
        <f>[1]CalculateLowerTotal!N142</f>
        <v>392224902577.7663</v>
      </c>
    </row>
    <row r="143" spans="1:24" x14ac:dyDescent="0.3">
      <c r="A143" s="17">
        <v>32284</v>
      </c>
      <c r="B143" s="1">
        <v>333366836704.44171</v>
      </c>
      <c r="C143" s="1"/>
      <c r="D143" s="21">
        <v>33230</v>
      </c>
      <c r="E143" s="22">
        <v>9427664856.3108158</v>
      </c>
      <c r="G143" s="23">
        <v>32274</v>
      </c>
      <c r="H143" s="24">
        <v>142724753791.05576</v>
      </c>
      <c r="I143" s="24"/>
      <c r="J143" s="23">
        <v>32284</v>
      </c>
      <c r="K143" s="25">
        <v>349110687268.99652</v>
      </c>
      <c r="L143" s="25"/>
      <c r="M143" s="23">
        <v>33230</v>
      </c>
      <c r="N143" s="25">
        <v>124057855957.65837</v>
      </c>
      <c r="O143" s="25"/>
      <c r="P143" s="23">
        <v>32380</v>
      </c>
      <c r="Q143" s="24">
        <v>54767714565.415298</v>
      </c>
      <c r="S143" s="23"/>
      <c r="W143" s="23">
        <v>32284</v>
      </c>
      <c r="X143" s="1">
        <f>[1]CalculateLowerTotal!N143</f>
        <v>350508889405.28845</v>
      </c>
    </row>
    <row r="144" spans="1:24" x14ac:dyDescent="0.3">
      <c r="A144" s="17">
        <v>32285</v>
      </c>
      <c r="B144" s="1">
        <v>27392530480.589043</v>
      </c>
      <c r="C144" s="1"/>
      <c r="D144" s="21">
        <v>32467</v>
      </c>
      <c r="E144" s="22">
        <v>9073605028.4377251</v>
      </c>
      <c r="G144" s="23">
        <v>32902</v>
      </c>
      <c r="H144" s="24">
        <v>138134391253.31354</v>
      </c>
      <c r="I144" s="24"/>
      <c r="J144" s="23">
        <v>32285</v>
      </c>
      <c r="K144" s="25">
        <v>28365250161.938469</v>
      </c>
      <c r="L144" s="25"/>
      <c r="M144" s="23">
        <v>32467</v>
      </c>
      <c r="N144" s="25">
        <v>119386171390.76942</v>
      </c>
      <c r="O144" s="25"/>
      <c r="P144" s="23">
        <v>33047</v>
      </c>
      <c r="Q144" s="24">
        <v>53661272586.475075</v>
      </c>
      <c r="S144" s="23"/>
      <c r="W144" s="23">
        <v>32285</v>
      </c>
      <c r="X144" s="1">
        <f>[1]CalculateLowerTotal!N144</f>
        <v>28274933840.798756</v>
      </c>
    </row>
    <row r="145" spans="1:24" x14ac:dyDescent="0.3">
      <c r="A145" s="17">
        <v>32286</v>
      </c>
      <c r="B145" s="1">
        <v>376249315416.46729</v>
      </c>
      <c r="C145" s="1"/>
      <c r="D145" s="21">
        <v>32498</v>
      </c>
      <c r="E145" s="22">
        <v>9073605028.4377251</v>
      </c>
      <c r="G145" s="23">
        <v>32772</v>
      </c>
      <c r="H145" s="24">
        <v>137604313640.1459</v>
      </c>
      <c r="I145" s="24"/>
      <c r="J145" s="23">
        <v>32286</v>
      </c>
      <c r="K145" s="25">
        <v>377199210527.79309</v>
      </c>
      <c r="L145" s="25"/>
      <c r="M145" s="23">
        <v>32498</v>
      </c>
      <c r="N145" s="25">
        <v>119386171390.76942</v>
      </c>
      <c r="O145" s="25"/>
      <c r="P145" s="23">
        <v>32893</v>
      </c>
      <c r="Q145" s="24">
        <v>52480291292.368111</v>
      </c>
      <c r="S145" s="23"/>
      <c r="W145" s="23">
        <v>32286</v>
      </c>
      <c r="X145" s="1">
        <f>[1]CalculateLowerTotal!N145</f>
        <v>378741587424.10754</v>
      </c>
    </row>
    <row r="146" spans="1:24" x14ac:dyDescent="0.3">
      <c r="A146" s="17">
        <v>32287</v>
      </c>
      <c r="B146" s="1">
        <v>1042982988825.4417</v>
      </c>
      <c r="C146" s="1"/>
      <c r="D146" s="21">
        <v>32552</v>
      </c>
      <c r="E146" s="22">
        <v>9073605028.4377251</v>
      </c>
      <c r="G146" s="23">
        <v>32176</v>
      </c>
      <c r="H146" s="24">
        <v>136877506280.84966</v>
      </c>
      <c r="I146" s="24"/>
      <c r="J146" s="23">
        <v>32287</v>
      </c>
      <c r="K146" s="25">
        <v>1544437334582.2688</v>
      </c>
      <c r="L146" s="25"/>
      <c r="M146" s="23">
        <v>32552</v>
      </c>
      <c r="N146" s="25">
        <v>119386171390.76942</v>
      </c>
      <c r="O146" s="25"/>
      <c r="P146" s="23">
        <v>32902</v>
      </c>
      <c r="Q146" s="24">
        <v>52473303287.954651</v>
      </c>
      <c r="S146" s="23"/>
      <c r="W146" s="23">
        <v>32287</v>
      </c>
      <c r="X146" s="1">
        <f>[1]CalculateLowerTotal!N146</f>
        <v>1903956279378.3237</v>
      </c>
    </row>
    <row r="147" spans="1:24" x14ac:dyDescent="0.3">
      <c r="A147" s="17">
        <v>32288</v>
      </c>
      <c r="B147" s="1">
        <v>293251620936.17743</v>
      </c>
      <c r="C147" s="1"/>
      <c r="D147" s="21">
        <v>32680</v>
      </c>
      <c r="E147" s="22">
        <v>8718624651.6311932</v>
      </c>
      <c r="G147" s="23">
        <v>32146</v>
      </c>
      <c r="H147" s="24">
        <v>136096051698.33101</v>
      </c>
      <c r="I147" s="24"/>
      <c r="J147" s="23">
        <v>32288</v>
      </c>
      <c r="K147" s="25">
        <v>431684497957.63953</v>
      </c>
      <c r="L147" s="25"/>
      <c r="M147" s="23">
        <v>32680</v>
      </c>
      <c r="N147" s="25">
        <v>113958263809.44148</v>
      </c>
      <c r="O147" s="25"/>
      <c r="P147" s="23">
        <v>32916</v>
      </c>
      <c r="Q147" s="24">
        <v>51925905660.691048</v>
      </c>
      <c r="S147" s="23"/>
      <c r="W147" s="23">
        <v>32288</v>
      </c>
      <c r="X147" s="1">
        <f>[1]CalculateLowerTotal!N147</f>
        <v>524341604517.25342</v>
      </c>
    </row>
    <row r="148" spans="1:24" x14ac:dyDescent="0.3">
      <c r="A148" s="17">
        <v>32289</v>
      </c>
      <c r="B148" s="1">
        <v>211639577311.54398</v>
      </c>
      <c r="C148" s="1"/>
      <c r="D148" s="21">
        <v>32702</v>
      </c>
      <c r="E148" s="22">
        <v>8718624651.6311932</v>
      </c>
      <c r="G148" s="23">
        <v>32310</v>
      </c>
      <c r="H148" s="24">
        <v>135934842532.7803</v>
      </c>
      <c r="I148" s="24"/>
      <c r="J148" s="23">
        <v>32289</v>
      </c>
      <c r="K148" s="25">
        <v>219189084272.16711</v>
      </c>
      <c r="L148" s="25"/>
      <c r="M148" s="23">
        <v>32702</v>
      </c>
      <c r="N148" s="25">
        <v>113958263809.44148</v>
      </c>
      <c r="O148" s="25"/>
      <c r="P148" s="23">
        <v>32452</v>
      </c>
      <c r="Q148" s="24">
        <v>51672006247.346504</v>
      </c>
      <c r="S148" s="23"/>
      <c r="W148" s="23">
        <v>32289</v>
      </c>
      <c r="X148" s="1">
        <f>[1]CalculateLowerTotal!N148</f>
        <v>219557150836.88971</v>
      </c>
    </row>
    <row r="149" spans="1:24" x14ac:dyDescent="0.3">
      <c r="A149" s="17">
        <v>32290</v>
      </c>
      <c r="B149" s="1">
        <v>167375234088.198</v>
      </c>
      <c r="C149" s="1"/>
      <c r="D149" s="21">
        <v>32907</v>
      </c>
      <c r="E149" s="22">
        <v>8718624651.6311932</v>
      </c>
      <c r="G149" s="23">
        <v>32279</v>
      </c>
      <c r="H149" s="24">
        <v>135243555826.46683</v>
      </c>
      <c r="I149" s="24"/>
      <c r="J149" s="23">
        <v>32290</v>
      </c>
      <c r="K149" s="25">
        <v>169052902310.73975</v>
      </c>
      <c r="L149" s="25"/>
      <c r="M149" s="23">
        <v>32907</v>
      </c>
      <c r="N149" s="25">
        <v>113958263809.44148</v>
      </c>
      <c r="O149" s="25"/>
      <c r="P149" s="23">
        <v>32460</v>
      </c>
      <c r="Q149" s="24">
        <v>51553209360.686638</v>
      </c>
      <c r="S149" s="23"/>
      <c r="W149" s="23">
        <v>32290</v>
      </c>
      <c r="X149" s="1">
        <f>[1]CalculateLowerTotal!N149</f>
        <v>167790973979.71252</v>
      </c>
    </row>
    <row r="150" spans="1:24" x14ac:dyDescent="0.3">
      <c r="A150" s="17">
        <v>32291</v>
      </c>
      <c r="B150" s="1">
        <v>19864799728.304104</v>
      </c>
      <c r="C150" s="1"/>
      <c r="D150" s="21">
        <v>32410</v>
      </c>
      <c r="E150" s="22">
        <v>8362681123.7019644</v>
      </c>
      <c r="G150" s="23">
        <v>32288</v>
      </c>
      <c r="H150" s="24">
        <v>134257174290.51704</v>
      </c>
      <c r="I150" s="24"/>
      <c r="J150" s="23">
        <v>32291</v>
      </c>
      <c r="K150" s="25">
        <v>20195415127.2183</v>
      </c>
      <c r="L150" s="25"/>
      <c r="M150" s="23">
        <v>32410</v>
      </c>
      <c r="N150" s="25">
        <v>109293215770.61766</v>
      </c>
      <c r="O150" s="25"/>
      <c r="P150" s="23">
        <v>32706</v>
      </c>
      <c r="Q150" s="24">
        <v>49689728109.810997</v>
      </c>
      <c r="S150" s="23"/>
      <c r="W150" s="23">
        <v>32291</v>
      </c>
      <c r="X150" s="1">
        <f>[1]CalculateLowerTotal!N150</f>
        <v>20056353467.288654</v>
      </c>
    </row>
    <row r="151" spans="1:24" x14ac:dyDescent="0.3">
      <c r="A151" s="17">
        <v>32292</v>
      </c>
      <c r="B151" s="1">
        <v>15264524593.861124</v>
      </c>
      <c r="C151" s="1"/>
      <c r="D151" s="21">
        <v>32716</v>
      </c>
      <c r="E151" s="22">
        <v>8362681123.7019644</v>
      </c>
      <c r="G151" s="23">
        <v>32460</v>
      </c>
      <c r="H151" s="24">
        <v>133511240445.70407</v>
      </c>
      <c r="I151" s="24"/>
      <c r="J151" s="23">
        <v>32292</v>
      </c>
      <c r="K151" s="25">
        <v>15414804312.904972</v>
      </c>
      <c r="L151" s="25"/>
      <c r="M151" s="23">
        <v>32716</v>
      </c>
      <c r="N151" s="25">
        <v>109293215770.61766</v>
      </c>
      <c r="O151" s="25"/>
      <c r="P151" s="23">
        <v>32466</v>
      </c>
      <c r="Q151" s="24">
        <v>46554420892.633492</v>
      </c>
      <c r="S151" s="23"/>
      <c r="W151" s="23">
        <v>32292</v>
      </c>
      <c r="X151" s="1">
        <f>[1]CalculateLowerTotal!N151</f>
        <v>15272303027.431948</v>
      </c>
    </row>
    <row r="152" spans="1:24" x14ac:dyDescent="0.3">
      <c r="A152" s="17">
        <v>32293</v>
      </c>
      <c r="B152" s="1">
        <v>12127977268.339399</v>
      </c>
      <c r="C152" s="1"/>
      <c r="D152" s="21">
        <v>32812</v>
      </c>
      <c r="E152" s="22">
        <v>8362681123.7019644</v>
      </c>
      <c r="G152" s="23">
        <v>32241</v>
      </c>
      <c r="H152" s="24">
        <v>130765219973.92053</v>
      </c>
      <c r="I152" s="24"/>
      <c r="J152" s="23">
        <v>32293</v>
      </c>
      <c r="K152" s="25">
        <v>12193553874.140846</v>
      </c>
      <c r="L152" s="25"/>
      <c r="M152" s="23">
        <v>32812</v>
      </c>
      <c r="N152" s="25">
        <v>109293215770.61766</v>
      </c>
      <c r="O152" s="25"/>
      <c r="P152" s="23">
        <v>32782</v>
      </c>
      <c r="Q152" s="24">
        <v>45762441348.103134</v>
      </c>
      <c r="S152" s="23"/>
      <c r="W152" s="23">
        <v>32293</v>
      </c>
      <c r="X152" s="1">
        <f>[1]CalculateLowerTotal!N152</f>
        <v>12071618335.399437</v>
      </c>
    </row>
    <row r="153" spans="1:24" x14ac:dyDescent="0.3">
      <c r="A153" s="17">
        <v>32294</v>
      </c>
      <c r="B153" s="1">
        <v>10246066044.05928</v>
      </c>
      <c r="C153" s="1"/>
      <c r="D153" s="21">
        <v>32956</v>
      </c>
      <c r="E153" s="22">
        <v>8362681123.7019644</v>
      </c>
      <c r="G153" s="23">
        <v>33238</v>
      </c>
      <c r="H153" s="24">
        <v>128568403619.23862</v>
      </c>
      <c r="I153" s="24"/>
      <c r="J153" s="23">
        <v>32294</v>
      </c>
      <c r="K153" s="25">
        <v>10806199543.795628</v>
      </c>
      <c r="L153" s="25"/>
      <c r="M153" s="23">
        <v>32956</v>
      </c>
      <c r="N153" s="25">
        <v>109293215770.61766</v>
      </c>
      <c r="O153" s="25"/>
      <c r="P153" s="23">
        <v>32167</v>
      </c>
      <c r="Q153" s="24">
        <v>45119540300.997185</v>
      </c>
      <c r="S153" s="23"/>
      <c r="W153" s="23">
        <v>32294</v>
      </c>
      <c r="X153" s="1">
        <f>[1]CalculateLowerTotal!N153</f>
        <v>10865850858.161882</v>
      </c>
    </row>
    <row r="154" spans="1:24" x14ac:dyDescent="0.3">
      <c r="A154" s="17">
        <v>32295</v>
      </c>
      <c r="B154" s="1">
        <v>9200550268.885334</v>
      </c>
      <c r="C154" s="1"/>
      <c r="D154" s="21">
        <v>33042</v>
      </c>
      <c r="E154" s="22">
        <v>8362681123.7019644</v>
      </c>
      <c r="G154" s="23">
        <v>32282</v>
      </c>
      <c r="H154" s="24">
        <v>126374319634.97263</v>
      </c>
      <c r="I154" s="24"/>
      <c r="J154" s="23">
        <v>32295</v>
      </c>
      <c r="K154" s="25">
        <v>9331703480.4882298</v>
      </c>
      <c r="L154" s="25"/>
      <c r="M154" s="23">
        <v>33042</v>
      </c>
      <c r="N154" s="25">
        <v>109293215770.61766</v>
      </c>
      <c r="O154" s="25"/>
      <c r="P154" s="23">
        <v>32274</v>
      </c>
      <c r="Q154" s="24">
        <v>44155188742.518219</v>
      </c>
      <c r="S154" s="23"/>
      <c r="W154" s="23">
        <v>32295</v>
      </c>
      <c r="X154" s="1">
        <f>[1]CalculateLowerTotal!N154</f>
        <v>9259350609.4641933</v>
      </c>
    </row>
    <row r="155" spans="1:24" x14ac:dyDescent="0.3">
      <c r="A155" s="17">
        <v>32296</v>
      </c>
      <c r="B155" s="1">
        <v>9618762302.6320915</v>
      </c>
      <c r="C155" s="1"/>
      <c r="D155" s="21">
        <v>32160</v>
      </c>
      <c r="E155" s="22">
        <v>7994933470.0397644</v>
      </c>
      <c r="G155" s="23">
        <v>32189</v>
      </c>
      <c r="H155" s="24">
        <v>123767649508.77507</v>
      </c>
      <c r="I155" s="24"/>
      <c r="J155" s="23">
        <v>32296</v>
      </c>
      <c r="K155" s="25">
        <v>61780580957.331772</v>
      </c>
      <c r="L155" s="25"/>
      <c r="M155" s="23">
        <v>32160</v>
      </c>
      <c r="N155" s="25">
        <v>103331755843.55057</v>
      </c>
      <c r="O155" s="25"/>
      <c r="P155" s="23">
        <v>32176</v>
      </c>
      <c r="Q155" s="24">
        <v>43929241647.587082</v>
      </c>
      <c r="S155" s="23"/>
      <c r="W155" s="23">
        <v>32296</v>
      </c>
      <c r="X155" s="1">
        <f>[1]CalculateLowerTotal!N155</f>
        <v>112899866776.10645</v>
      </c>
    </row>
    <row r="156" spans="1:24" x14ac:dyDescent="0.3">
      <c r="A156" s="17">
        <v>32297</v>
      </c>
      <c r="B156" s="1">
        <v>8155034493.7113686</v>
      </c>
      <c r="C156" s="1"/>
      <c r="D156" s="21">
        <v>32452</v>
      </c>
      <c r="E156" s="22">
        <v>7994933470.0397644</v>
      </c>
      <c r="G156" s="23">
        <v>32474</v>
      </c>
      <c r="H156" s="24">
        <v>123439766444.38843</v>
      </c>
      <c r="I156" s="24"/>
      <c r="J156" s="23">
        <v>32297</v>
      </c>
      <c r="K156" s="25">
        <v>9969320636.8551178</v>
      </c>
      <c r="L156" s="25"/>
      <c r="M156" s="23">
        <v>32452</v>
      </c>
      <c r="N156" s="25">
        <v>103331755843.55057</v>
      </c>
      <c r="O156" s="25"/>
      <c r="P156" s="23">
        <v>32146</v>
      </c>
      <c r="Q156" s="24">
        <v>43519275732.822777</v>
      </c>
      <c r="S156" s="23"/>
      <c r="W156" s="23">
        <v>32297</v>
      </c>
      <c r="X156" s="1">
        <f>[1]CalculateLowerTotal!N156</f>
        <v>10274934605.220896</v>
      </c>
    </row>
    <row r="157" spans="1:24" x14ac:dyDescent="0.3">
      <c r="A157" s="17">
        <v>32298</v>
      </c>
      <c r="B157" s="1">
        <v>7736822459.9644613</v>
      </c>
      <c r="C157" s="1"/>
      <c r="D157" s="21">
        <v>32588</v>
      </c>
      <c r="E157" s="22">
        <v>7994933470.0397644</v>
      </c>
      <c r="G157" s="23">
        <v>32283</v>
      </c>
      <c r="H157" s="24">
        <v>122283978725.57173</v>
      </c>
      <c r="I157" s="24"/>
      <c r="J157" s="23">
        <v>32298</v>
      </c>
      <c r="K157" s="25">
        <v>8113887958.0343733</v>
      </c>
      <c r="L157" s="25"/>
      <c r="M157" s="23">
        <v>32588</v>
      </c>
      <c r="N157" s="25">
        <v>103331755843.55057</v>
      </c>
      <c r="O157" s="25"/>
      <c r="P157" s="23">
        <v>32603</v>
      </c>
      <c r="Q157" s="24">
        <v>43297987354.963348</v>
      </c>
      <c r="S157" s="23"/>
      <c r="W157" s="23">
        <v>32298</v>
      </c>
      <c r="X157" s="1">
        <f>[1]CalculateLowerTotal!N157</f>
        <v>8095641569.7965651</v>
      </c>
    </row>
    <row r="158" spans="1:24" x14ac:dyDescent="0.3">
      <c r="A158" s="17">
        <v>32299</v>
      </c>
      <c r="B158" s="1">
        <v>7527702133.8960123</v>
      </c>
      <c r="C158" s="1"/>
      <c r="D158" s="21">
        <v>32713</v>
      </c>
      <c r="E158" s="22">
        <v>7994933470.0397644</v>
      </c>
      <c r="G158" s="23">
        <v>32168</v>
      </c>
      <c r="H158" s="24">
        <v>121882321970.44986</v>
      </c>
      <c r="I158" s="24"/>
      <c r="J158" s="23">
        <v>32299</v>
      </c>
      <c r="K158" s="25">
        <v>7686178928.0686264</v>
      </c>
      <c r="L158" s="25"/>
      <c r="M158" s="23">
        <v>32713</v>
      </c>
      <c r="N158" s="25">
        <v>103331755843.55057</v>
      </c>
      <c r="O158" s="25"/>
      <c r="P158" s="23">
        <v>33066</v>
      </c>
      <c r="Q158" s="24">
        <v>42650427604.950912</v>
      </c>
      <c r="S158" s="23"/>
      <c r="W158" s="23">
        <v>32299</v>
      </c>
      <c r="X158" s="1">
        <f>[1]CalculateLowerTotal!N158</f>
        <v>7623293247.9751701</v>
      </c>
    </row>
    <row r="159" spans="1:24" x14ac:dyDescent="0.3">
      <c r="A159" s="17">
        <v>32300</v>
      </c>
      <c r="B159" s="1">
        <v>7318610426.2173014</v>
      </c>
      <c r="C159" s="1"/>
      <c r="D159" s="21">
        <v>33039</v>
      </c>
      <c r="E159" s="22">
        <v>7994933470.0397644</v>
      </c>
      <c r="G159" s="23">
        <v>32303</v>
      </c>
      <c r="H159" s="24">
        <v>116830190931.59705</v>
      </c>
      <c r="I159" s="24"/>
      <c r="J159" s="23">
        <v>32300</v>
      </c>
      <c r="K159" s="25">
        <v>7384187032.0187492</v>
      </c>
      <c r="L159" s="25"/>
      <c r="M159" s="23">
        <v>33039</v>
      </c>
      <c r="N159" s="25">
        <v>103331755843.55057</v>
      </c>
      <c r="O159" s="25"/>
      <c r="P159" s="23">
        <v>32772</v>
      </c>
      <c r="Q159" s="24">
        <v>42589864411.91716</v>
      </c>
      <c r="S159" s="23"/>
      <c r="W159" s="23">
        <v>32300</v>
      </c>
      <c r="X159" s="1">
        <f>[1]CalculateLowerTotal!N159</f>
        <v>7310345161.6985617</v>
      </c>
    </row>
    <row r="160" spans="1:24" x14ac:dyDescent="0.3">
      <c r="A160" s="17">
        <v>32301</v>
      </c>
      <c r="B160" s="1">
        <v>7109518718.5373964</v>
      </c>
      <c r="C160" s="1"/>
      <c r="D160" s="21">
        <v>32177</v>
      </c>
      <c r="E160" s="22">
        <v>7637401960.6325588</v>
      </c>
      <c r="G160" s="23">
        <v>32344</v>
      </c>
      <c r="H160" s="24">
        <v>112838214871.36806</v>
      </c>
      <c r="I160" s="24"/>
      <c r="J160" s="23">
        <v>32301</v>
      </c>
      <c r="K160" s="25">
        <v>7158701172.8884821</v>
      </c>
      <c r="L160" s="25"/>
      <c r="M160" s="23">
        <v>32177</v>
      </c>
      <c r="N160" s="25">
        <v>98698194329.589523</v>
      </c>
      <c r="O160" s="25"/>
      <c r="P160" s="23">
        <v>32288</v>
      </c>
      <c r="Q160" s="24">
        <v>42429139161.819229</v>
      </c>
      <c r="S160" s="23"/>
      <c r="W160" s="23">
        <v>32301</v>
      </c>
      <c r="X160" s="1">
        <f>[1]CalculateLowerTotal!N160</f>
        <v>7087114161.1595974</v>
      </c>
    </row>
    <row r="161" spans="1:24" x14ac:dyDescent="0.3">
      <c r="A161" s="17">
        <v>32302</v>
      </c>
      <c r="B161" s="1">
        <v>6691306684.7905416</v>
      </c>
      <c r="C161" s="1"/>
      <c r="D161" s="21">
        <v>32834</v>
      </c>
      <c r="E161" s="22">
        <v>7637401960.6325588</v>
      </c>
      <c r="G161" s="23">
        <v>33099</v>
      </c>
      <c r="H161" s="24">
        <v>112496670050.28076</v>
      </c>
      <c r="I161" s="24"/>
      <c r="J161" s="23">
        <v>32302</v>
      </c>
      <c r="K161" s="25">
        <v>72243241538.235779</v>
      </c>
      <c r="L161" s="25"/>
      <c r="M161" s="23">
        <v>32834</v>
      </c>
      <c r="N161" s="25">
        <v>98698194329.589523</v>
      </c>
      <c r="O161" s="25"/>
      <c r="P161" s="23">
        <v>32302</v>
      </c>
      <c r="Q161" s="24">
        <v>42245120438.767715</v>
      </c>
      <c r="S161" s="23"/>
      <c r="W161" s="23">
        <v>32302</v>
      </c>
      <c r="X161" s="1">
        <f>[1]CalculateLowerTotal!N161</f>
        <v>463419246264.45044</v>
      </c>
    </row>
    <row r="162" spans="1:24" x14ac:dyDescent="0.3">
      <c r="A162" s="17">
        <v>32303</v>
      </c>
      <c r="B162" s="1">
        <v>146626315314.0336</v>
      </c>
      <c r="C162" s="1"/>
      <c r="D162" s="21">
        <v>32855</v>
      </c>
      <c r="E162" s="22">
        <v>7637401960.6325588</v>
      </c>
      <c r="G162" s="23">
        <v>32385</v>
      </c>
      <c r="H162" s="24">
        <v>111982986625.50153</v>
      </c>
      <c r="I162" s="24"/>
      <c r="J162" s="23">
        <v>32303</v>
      </c>
      <c r="K162" s="25">
        <v>269752696339.54211</v>
      </c>
      <c r="L162" s="25"/>
      <c r="M162" s="23">
        <v>32855</v>
      </c>
      <c r="N162" s="25">
        <v>98698194329.589523</v>
      </c>
      <c r="O162" s="25"/>
      <c r="P162" s="23">
        <v>32241</v>
      </c>
      <c r="Q162" s="24">
        <v>41040845658.101646</v>
      </c>
      <c r="S162" s="23"/>
      <c r="W162" s="23">
        <v>32303</v>
      </c>
      <c r="X162" s="1">
        <f>[1]CalculateLowerTotal!N162</f>
        <v>390349939397.37933</v>
      </c>
    </row>
    <row r="163" spans="1:24" x14ac:dyDescent="0.3">
      <c r="A163" s="17">
        <v>32304</v>
      </c>
      <c r="B163" s="1">
        <v>73313031445.53775</v>
      </c>
      <c r="C163" s="1"/>
      <c r="D163" s="21">
        <v>32874</v>
      </c>
      <c r="E163" s="22">
        <v>7637401960.6325588</v>
      </c>
      <c r="G163" s="23">
        <v>32574</v>
      </c>
      <c r="H163" s="24">
        <v>111480232685.86107</v>
      </c>
      <c r="I163" s="24"/>
      <c r="J163" s="23">
        <v>32304</v>
      </c>
      <c r="K163" s="25">
        <v>88177062497.631363</v>
      </c>
      <c r="L163" s="25"/>
      <c r="M163" s="23">
        <v>32874</v>
      </c>
      <c r="N163" s="25">
        <v>98698194329.589523</v>
      </c>
      <c r="O163" s="25"/>
      <c r="P163" s="23">
        <v>33059</v>
      </c>
      <c r="Q163" s="24">
        <v>40975623801.207214</v>
      </c>
      <c r="S163" s="23"/>
      <c r="W163" s="23">
        <v>32304</v>
      </c>
      <c r="X163" s="1">
        <f>[1]CalculateLowerTotal!N163</f>
        <v>92226529171.127686</v>
      </c>
    </row>
    <row r="164" spans="1:24" x14ac:dyDescent="0.3">
      <c r="A164" s="17">
        <v>32305</v>
      </c>
      <c r="B164" s="1">
        <v>7736822459.9644613</v>
      </c>
      <c r="C164" s="1"/>
      <c r="D164" s="21">
        <v>33225</v>
      </c>
      <c r="E164" s="22">
        <v>7637401960.6325588</v>
      </c>
      <c r="G164" s="23">
        <v>32167</v>
      </c>
      <c r="H164" s="24">
        <v>111037590572.87648</v>
      </c>
      <c r="I164" s="24"/>
      <c r="J164" s="23">
        <v>32305</v>
      </c>
      <c r="K164" s="25">
        <v>14608704459.921293</v>
      </c>
      <c r="L164" s="25"/>
      <c r="M164" s="23">
        <v>33225</v>
      </c>
      <c r="N164" s="25">
        <v>98698194329.589523</v>
      </c>
      <c r="O164" s="25"/>
      <c r="P164" s="23">
        <v>33238</v>
      </c>
      <c r="Q164" s="24">
        <v>40230231293.020523</v>
      </c>
      <c r="S164" s="23"/>
      <c r="W164" s="23">
        <v>32305</v>
      </c>
      <c r="X164" s="1">
        <f>[1]CalculateLowerTotal!N164</f>
        <v>16696465606.006172</v>
      </c>
    </row>
    <row r="165" spans="1:24" x14ac:dyDescent="0.3">
      <c r="A165" s="17">
        <v>32306</v>
      </c>
      <c r="B165" s="1">
        <v>6900398392.4698362</v>
      </c>
      <c r="C165" s="1"/>
      <c r="D165" s="21">
        <v>32486</v>
      </c>
      <c r="E165" s="22">
        <v>7278754524.1070795</v>
      </c>
      <c r="G165" s="23">
        <v>32850</v>
      </c>
      <c r="H165" s="24">
        <v>110687848666.0601</v>
      </c>
      <c r="I165" s="24"/>
      <c r="J165" s="23">
        <v>32306</v>
      </c>
      <c r="K165" s="25">
        <v>7670923530.7161741</v>
      </c>
      <c r="L165" s="25"/>
      <c r="M165" s="23">
        <v>32486</v>
      </c>
      <c r="N165" s="25">
        <v>94050327148.142639</v>
      </c>
      <c r="O165" s="25"/>
      <c r="P165" s="23">
        <v>32310</v>
      </c>
      <c r="Q165" s="24">
        <v>39824924147.409264</v>
      </c>
      <c r="S165" s="23"/>
      <c r="W165" s="23">
        <v>32306</v>
      </c>
      <c r="X165" s="1">
        <f>[1]CalculateLowerTotal!N165</f>
        <v>7757268905.1356049</v>
      </c>
    </row>
    <row r="166" spans="1:24" x14ac:dyDescent="0.3">
      <c r="A166" s="17">
        <v>32307</v>
      </c>
      <c r="B166" s="1">
        <v>6273094651.0434008</v>
      </c>
      <c r="C166" s="1"/>
      <c r="D166" s="21">
        <v>32572</v>
      </c>
      <c r="E166" s="22">
        <v>7278754524.1070795</v>
      </c>
      <c r="G166" s="23">
        <v>32160</v>
      </c>
      <c r="H166" s="24">
        <v>109794367430.47243</v>
      </c>
      <c r="I166" s="24"/>
      <c r="J166" s="23">
        <v>32307</v>
      </c>
      <c r="K166" s="25">
        <v>6502612776.1197929</v>
      </c>
      <c r="L166" s="25"/>
      <c r="M166" s="23">
        <v>32572</v>
      </c>
      <c r="N166" s="25">
        <v>94050327148.142639</v>
      </c>
      <c r="O166" s="25"/>
      <c r="P166" s="23">
        <v>32303</v>
      </c>
      <c r="Q166" s="24">
        <v>39156400213.539207</v>
      </c>
      <c r="S166" s="23"/>
      <c r="W166" s="23">
        <v>32307</v>
      </c>
      <c r="X166" s="1">
        <f>[1]CalculateLowerTotal!N166</f>
        <v>6479514975.9202862</v>
      </c>
    </row>
    <row r="167" spans="1:24" x14ac:dyDescent="0.3">
      <c r="A167" s="17">
        <v>32308</v>
      </c>
      <c r="B167" s="1">
        <v>6064002943.363389</v>
      </c>
      <c r="C167" s="1"/>
      <c r="D167" s="21">
        <v>32640</v>
      </c>
      <c r="E167" s="22">
        <v>7278754524.1070795</v>
      </c>
      <c r="G167" s="23">
        <v>32908</v>
      </c>
      <c r="H167" s="24">
        <v>108362611447.12978</v>
      </c>
      <c r="I167" s="24"/>
      <c r="J167" s="23">
        <v>32308</v>
      </c>
      <c r="K167" s="25">
        <v>6156903134.3190241</v>
      </c>
      <c r="L167" s="25"/>
      <c r="M167" s="23">
        <v>32640</v>
      </c>
      <c r="N167" s="25">
        <v>94050327148.142639</v>
      </c>
      <c r="O167" s="25"/>
      <c r="P167" s="23">
        <v>32716</v>
      </c>
      <c r="Q167" s="24">
        <v>38625308058.292168</v>
      </c>
      <c r="S167" s="23"/>
      <c r="W167" s="23">
        <v>32308</v>
      </c>
      <c r="X167" s="1">
        <f>[1]CalculateLowerTotal!N167</f>
        <v>6095334102.9758339</v>
      </c>
    </row>
    <row r="168" spans="1:24" x14ac:dyDescent="0.3">
      <c r="A168" s="17">
        <v>32309</v>
      </c>
      <c r="B168" s="1">
        <v>5854882617.295908</v>
      </c>
      <c r="C168" s="1"/>
      <c r="D168" s="21">
        <v>32655</v>
      </c>
      <c r="E168" s="22">
        <v>7278754524.1070795</v>
      </c>
      <c r="G168" s="23">
        <v>32716</v>
      </c>
      <c r="H168" s="24">
        <v>107488256704.16019</v>
      </c>
      <c r="I168" s="24"/>
      <c r="J168" s="23">
        <v>32309</v>
      </c>
      <c r="K168" s="25">
        <v>5920459223.0973558</v>
      </c>
      <c r="L168" s="25"/>
      <c r="M168" s="23">
        <v>32655</v>
      </c>
      <c r="N168" s="25">
        <v>94050327148.142639</v>
      </c>
      <c r="O168" s="25"/>
      <c r="P168" s="23">
        <v>32282</v>
      </c>
      <c r="Q168" s="24">
        <v>38313174956.885674</v>
      </c>
      <c r="S168" s="23"/>
      <c r="W168" s="23">
        <v>32309</v>
      </c>
      <c r="X168" s="1">
        <f>[1]CalculateLowerTotal!N168</f>
        <v>5861254630.8663826</v>
      </c>
    </row>
    <row r="169" spans="1:24" x14ac:dyDescent="0.3">
      <c r="A169" s="17">
        <v>32310</v>
      </c>
      <c r="B169" s="1">
        <v>6273094651.0434008</v>
      </c>
      <c r="C169" s="1"/>
      <c r="D169" s="21">
        <v>32500</v>
      </c>
      <c r="E169" s="22">
        <v>6654710401.5537071</v>
      </c>
      <c r="G169" s="23">
        <v>32984</v>
      </c>
      <c r="H169" s="24">
        <v>107340709312.31197</v>
      </c>
      <c r="I169" s="24"/>
      <c r="J169" s="23">
        <v>32310</v>
      </c>
      <c r="K169" s="25">
        <v>142207937183.8237</v>
      </c>
      <c r="L169" s="25"/>
      <c r="M169" s="23">
        <v>32500</v>
      </c>
      <c r="N169" s="25">
        <v>89388371569.497849</v>
      </c>
      <c r="O169" s="25"/>
      <c r="P169" s="23">
        <v>32189</v>
      </c>
      <c r="Q169" s="24">
        <v>38017347289.371101</v>
      </c>
      <c r="S169" s="23"/>
      <c r="W169" s="23">
        <v>32310</v>
      </c>
      <c r="X169" s="1">
        <f>[1]CalculateLowerTotal!N169</f>
        <v>180610781959.39474</v>
      </c>
    </row>
    <row r="170" spans="1:24" x14ac:dyDescent="0.3">
      <c r="A170" s="17">
        <v>32311</v>
      </c>
      <c r="B170" s="1">
        <v>48414227947.358315</v>
      </c>
      <c r="C170" s="1"/>
      <c r="D170" s="21">
        <v>32538</v>
      </c>
      <c r="E170" s="22">
        <v>6654710401.5537071</v>
      </c>
      <c r="G170" s="23">
        <v>32882</v>
      </c>
      <c r="H170" s="24">
        <v>106695872658.17255</v>
      </c>
      <c r="I170" s="24"/>
      <c r="J170" s="23">
        <v>32311</v>
      </c>
      <c r="K170" s="25">
        <v>273387475910.44266</v>
      </c>
      <c r="L170" s="25"/>
      <c r="M170" s="23">
        <v>32538</v>
      </c>
      <c r="N170" s="25">
        <v>89388371569.497849</v>
      </c>
      <c r="O170" s="25"/>
      <c r="P170" s="23">
        <v>32850</v>
      </c>
      <c r="Q170" s="24">
        <v>37579429214.624405</v>
      </c>
      <c r="S170" s="23"/>
      <c r="W170" s="23">
        <v>32311</v>
      </c>
      <c r="X170" s="1">
        <f>[1]CalculateLowerTotal!N170</f>
        <v>340747237853.05493</v>
      </c>
    </row>
    <row r="171" spans="1:24" x14ac:dyDescent="0.3">
      <c r="A171" s="17">
        <v>32312</v>
      </c>
      <c r="B171" s="1">
        <v>5436670583.5479908</v>
      </c>
      <c r="C171" s="1"/>
      <c r="D171" s="21">
        <v>32774</v>
      </c>
      <c r="E171" s="22">
        <v>6654710401.5537071</v>
      </c>
      <c r="G171" s="23">
        <v>32603</v>
      </c>
      <c r="H171" s="24">
        <v>106053768408.51636</v>
      </c>
      <c r="I171" s="24"/>
      <c r="J171" s="23">
        <v>32312</v>
      </c>
      <c r="K171" s="25">
        <v>10797558263.942062</v>
      </c>
      <c r="L171" s="25"/>
      <c r="M171" s="23">
        <v>32774</v>
      </c>
      <c r="N171" s="25">
        <v>89388371569.497849</v>
      </c>
      <c r="O171" s="25"/>
      <c r="P171" s="23">
        <v>32160</v>
      </c>
      <c r="Q171" s="24">
        <v>37255649338.099495</v>
      </c>
      <c r="S171" s="23"/>
      <c r="W171" s="23">
        <v>32312</v>
      </c>
      <c r="X171" s="1">
        <f>[1]CalculateLowerTotal!N171</f>
        <v>12369045179.917721</v>
      </c>
    </row>
    <row r="172" spans="1:24" x14ac:dyDescent="0.3">
      <c r="A172" s="17">
        <v>32313</v>
      </c>
      <c r="B172" s="1">
        <v>5018487168.1893406</v>
      </c>
      <c r="C172" s="1"/>
      <c r="D172" s="21">
        <v>32997</v>
      </c>
      <c r="E172" s="22">
        <v>6654710401.5537071</v>
      </c>
      <c r="G172" s="23">
        <v>32962</v>
      </c>
      <c r="H172" s="24">
        <v>105258652028.4306</v>
      </c>
      <c r="I172" s="24"/>
      <c r="J172" s="23">
        <v>32313</v>
      </c>
      <c r="K172" s="25">
        <v>5717970985.2733574</v>
      </c>
      <c r="L172" s="25"/>
      <c r="M172" s="23">
        <v>32997</v>
      </c>
      <c r="N172" s="25">
        <v>89388371569.497849</v>
      </c>
      <c r="O172" s="25"/>
      <c r="P172" s="23">
        <v>32283</v>
      </c>
      <c r="Q172" s="24">
        <v>37129864360.070168</v>
      </c>
      <c r="S172" s="23"/>
      <c r="W172" s="23">
        <v>32313</v>
      </c>
      <c r="X172" s="1">
        <f>[1]CalculateLowerTotal!N172</f>
        <v>5802881720.8579235</v>
      </c>
    </row>
    <row r="173" spans="1:24" x14ac:dyDescent="0.3">
      <c r="A173" s="17">
        <v>32314</v>
      </c>
      <c r="B173" s="1">
        <v>5018487168.1893406</v>
      </c>
      <c r="C173" s="1"/>
      <c r="D173" s="21">
        <v>32303</v>
      </c>
      <c r="E173" s="22">
        <v>6296190093.9114504</v>
      </c>
      <c r="G173" s="23">
        <v>32555</v>
      </c>
      <c r="H173" s="24">
        <v>104747701004.00734</v>
      </c>
      <c r="I173" s="24"/>
      <c r="J173" s="23">
        <v>32314</v>
      </c>
      <c r="K173" s="25">
        <v>5239808216.9441366</v>
      </c>
      <c r="L173" s="25"/>
      <c r="M173" s="23">
        <v>32303</v>
      </c>
      <c r="N173" s="25">
        <v>84138369807.693436</v>
      </c>
      <c r="O173" s="25"/>
      <c r="P173" s="23">
        <v>32962</v>
      </c>
      <c r="Q173" s="24">
        <v>36917893350.495094</v>
      </c>
      <c r="S173" s="23"/>
      <c r="W173" s="23">
        <v>32314</v>
      </c>
      <c r="X173" s="1">
        <f>[1]CalculateLowerTotal!N173</f>
        <v>5224679759.2739763</v>
      </c>
    </row>
    <row r="174" spans="1:24" x14ac:dyDescent="0.3">
      <c r="A174" s="17">
        <v>32315</v>
      </c>
      <c r="B174" s="1">
        <v>5018487168.1893406</v>
      </c>
      <c r="C174" s="1"/>
      <c r="D174" s="21">
        <v>32555</v>
      </c>
      <c r="E174" s="22">
        <v>6296190093.9114504</v>
      </c>
      <c r="G174" s="23">
        <v>33004</v>
      </c>
      <c r="H174" s="24">
        <v>102171086714.17622</v>
      </c>
      <c r="I174" s="24"/>
      <c r="J174" s="23">
        <v>32315</v>
      </c>
      <c r="K174" s="25">
        <v>5100457925.2423449</v>
      </c>
      <c r="L174" s="25"/>
      <c r="M174" s="23">
        <v>32555</v>
      </c>
      <c r="N174" s="25">
        <v>84138369807.693436</v>
      </c>
      <c r="O174" s="25"/>
      <c r="P174" s="23">
        <v>33075</v>
      </c>
      <c r="Q174" s="24">
        <v>36535879671.313042</v>
      </c>
      <c r="S174" s="23"/>
      <c r="W174" s="23">
        <v>32315</v>
      </c>
      <c r="X174" s="1">
        <f>[1]CalculateLowerTotal!N174</f>
        <v>5049453345.9899216</v>
      </c>
    </row>
    <row r="175" spans="1:24" x14ac:dyDescent="0.3">
      <c r="A175" s="17">
        <v>32316</v>
      </c>
      <c r="B175" s="1">
        <v>4809366842.1219692</v>
      </c>
      <c r="C175" s="1"/>
      <c r="D175" s="21">
        <v>32585</v>
      </c>
      <c r="E175" s="22">
        <v>6296190093.9114504</v>
      </c>
      <c r="G175" s="23">
        <v>32502</v>
      </c>
      <c r="H175" s="24">
        <v>98791159106.004059</v>
      </c>
      <c r="I175" s="24"/>
      <c r="J175" s="23">
        <v>32316</v>
      </c>
      <c r="K175" s="25">
        <v>4874943447.9234171</v>
      </c>
      <c r="L175" s="25"/>
      <c r="M175" s="23">
        <v>32585</v>
      </c>
      <c r="N175" s="25">
        <v>84138369807.693436</v>
      </c>
      <c r="O175" s="25"/>
      <c r="P175" s="23">
        <v>32168</v>
      </c>
      <c r="Q175" s="24">
        <v>36270333636.790176</v>
      </c>
      <c r="S175" s="23"/>
      <c r="W175" s="23">
        <v>32316</v>
      </c>
      <c r="X175" s="1">
        <f>[1]CalculateLowerTotal!N175</f>
        <v>4826194013.4441833</v>
      </c>
    </row>
    <row r="176" spans="1:24" x14ac:dyDescent="0.3">
      <c r="A176" s="17">
        <v>32317</v>
      </c>
      <c r="B176" s="1">
        <v>4809366842.1219692</v>
      </c>
      <c r="C176" s="1"/>
      <c r="D176" s="21">
        <v>32984</v>
      </c>
      <c r="E176" s="22">
        <v>6296190093.9114504</v>
      </c>
      <c r="G176" s="23">
        <v>33150</v>
      </c>
      <c r="H176" s="24">
        <v>98143590140.899521</v>
      </c>
      <c r="I176" s="24"/>
      <c r="J176" s="23">
        <v>32317</v>
      </c>
      <c r="K176" s="25">
        <v>4817563917.8471498</v>
      </c>
      <c r="L176" s="25"/>
      <c r="M176" s="23">
        <v>32984</v>
      </c>
      <c r="N176" s="25">
        <v>84138369807.693436</v>
      </c>
      <c r="O176" s="25"/>
      <c r="P176" s="23">
        <v>32385</v>
      </c>
      <c r="Q176" s="24">
        <v>36233063974.136429</v>
      </c>
      <c r="S176" s="23"/>
      <c r="W176" s="23">
        <v>32317</v>
      </c>
      <c r="X176" s="1">
        <f>[1]CalculateLowerTotal!N176</f>
        <v>4769388278.6686783</v>
      </c>
    </row>
    <row r="177" spans="1:24" x14ac:dyDescent="0.3">
      <c r="A177" s="17">
        <v>32318</v>
      </c>
      <c r="B177" s="1">
        <v>4600275134.442667</v>
      </c>
      <c r="C177" s="1"/>
      <c r="D177" s="21">
        <v>33138</v>
      </c>
      <c r="E177" s="22">
        <v>6296190093.9114504</v>
      </c>
      <c r="G177" s="23">
        <v>32773</v>
      </c>
      <c r="H177" s="24">
        <v>95957703198.021042</v>
      </c>
      <c r="I177" s="24"/>
      <c r="J177" s="23">
        <v>32318</v>
      </c>
      <c r="K177" s="25">
        <v>4600275134.442667</v>
      </c>
      <c r="L177" s="25"/>
      <c r="M177" s="23">
        <v>33138</v>
      </c>
      <c r="N177" s="25">
        <v>84138369807.693436</v>
      </c>
      <c r="O177" s="25"/>
      <c r="P177" s="23">
        <v>32192</v>
      </c>
      <c r="Q177" s="24">
        <v>35601809743.607872</v>
      </c>
      <c r="S177" s="23"/>
      <c r="W177" s="23">
        <v>32318</v>
      </c>
      <c r="X177" s="1">
        <f>[1]CalculateLowerTotal!N177</f>
        <v>4554272383.0982399</v>
      </c>
    </row>
    <row r="178" spans="1:24" x14ac:dyDescent="0.3">
      <c r="A178" s="17">
        <v>32319</v>
      </c>
      <c r="B178" s="1">
        <v>4182063100.6956015</v>
      </c>
      <c r="C178" s="1"/>
      <c r="D178" s="21">
        <v>32679</v>
      </c>
      <c r="E178" s="22">
        <v>5948249624.7035179</v>
      </c>
      <c r="G178" s="23">
        <v>33225</v>
      </c>
      <c r="H178" s="24">
        <v>95651679051.896469</v>
      </c>
      <c r="I178" s="24"/>
      <c r="J178" s="23">
        <v>32319</v>
      </c>
      <c r="K178" s="25">
        <v>4182063100.6956015</v>
      </c>
      <c r="L178" s="25"/>
      <c r="M178" s="23">
        <v>32679</v>
      </c>
      <c r="N178" s="25">
        <v>79462483677.619492</v>
      </c>
      <c r="O178" s="25"/>
      <c r="P178" s="23">
        <v>32969</v>
      </c>
      <c r="Q178" s="24">
        <v>34639787486.746529</v>
      </c>
      <c r="S178" s="23"/>
      <c r="W178" s="23">
        <v>32319</v>
      </c>
      <c r="X178" s="1">
        <f>[1]CalculateLowerTotal!N178</f>
        <v>4140242469.6886454</v>
      </c>
    </row>
    <row r="179" spans="1:24" x14ac:dyDescent="0.3">
      <c r="A179" s="17">
        <v>32320</v>
      </c>
      <c r="B179" s="1">
        <v>3972971393.0152125</v>
      </c>
      <c r="C179" s="1"/>
      <c r="D179" s="21">
        <v>33018</v>
      </c>
      <c r="E179" s="22">
        <v>5948249624.7035179</v>
      </c>
      <c r="G179" s="23">
        <v>32192</v>
      </c>
      <c r="H179" s="24">
        <v>95468610989.713699</v>
      </c>
      <c r="I179" s="24"/>
      <c r="J179" s="23">
        <v>32320</v>
      </c>
      <c r="K179" s="25">
        <v>3972971393.0152125</v>
      </c>
      <c r="L179" s="25"/>
      <c r="M179" s="23">
        <v>33018</v>
      </c>
      <c r="N179" s="25">
        <v>79462483677.619492</v>
      </c>
      <c r="O179" s="25"/>
      <c r="P179" s="23">
        <v>32908</v>
      </c>
      <c r="Q179" s="24">
        <v>34530307957.539314</v>
      </c>
      <c r="S179" s="23"/>
      <c r="W179" s="23">
        <v>32320</v>
      </c>
      <c r="X179" s="1">
        <f>[1]CalculateLowerTotal!N179</f>
        <v>3933241679.0850606</v>
      </c>
    </row>
    <row r="180" spans="1:24" x14ac:dyDescent="0.3">
      <c r="A180" s="17">
        <v>32321</v>
      </c>
      <c r="B180" s="1">
        <v>3763851066.9480062</v>
      </c>
      <c r="C180" s="1"/>
      <c r="D180" s="21">
        <v>32281</v>
      </c>
      <c r="E180" s="22">
        <v>5598950807.1517258</v>
      </c>
      <c r="G180" s="23">
        <v>32952</v>
      </c>
      <c r="H180" s="24">
        <v>94741803572.755951</v>
      </c>
      <c r="I180" s="24"/>
      <c r="J180" s="23">
        <v>32321</v>
      </c>
      <c r="K180" s="25">
        <v>3763851066.9480062</v>
      </c>
      <c r="L180" s="25"/>
      <c r="M180" s="23">
        <v>32281</v>
      </c>
      <c r="N180" s="25">
        <v>74518816022.213486</v>
      </c>
      <c r="O180" s="25"/>
      <c r="P180" s="23">
        <v>32984</v>
      </c>
      <c r="Q180" s="24">
        <v>34395205550.3144</v>
      </c>
      <c r="S180" s="23"/>
      <c r="W180" s="23">
        <v>32321</v>
      </c>
      <c r="X180" s="1">
        <f>[1]CalculateLowerTotal!N180</f>
        <v>3726212556.2785258</v>
      </c>
    </row>
    <row r="181" spans="1:24" x14ac:dyDescent="0.3">
      <c r="A181" s="17">
        <v>32322</v>
      </c>
      <c r="B181" s="1">
        <v>3763851066.9480062</v>
      </c>
      <c r="C181" s="1"/>
      <c r="D181" s="21">
        <v>32553</v>
      </c>
      <c r="E181" s="22">
        <v>5598950807.1517258</v>
      </c>
      <c r="G181" s="23">
        <v>32466</v>
      </c>
      <c r="H181" s="24">
        <v>94471300118.333496</v>
      </c>
      <c r="I181" s="24"/>
      <c r="J181" s="23">
        <v>32322</v>
      </c>
      <c r="K181" s="25">
        <v>3763851066.9480062</v>
      </c>
      <c r="L181" s="25"/>
      <c r="M181" s="23">
        <v>32553</v>
      </c>
      <c r="N181" s="25">
        <v>74518816022.213486</v>
      </c>
      <c r="O181" s="25"/>
      <c r="P181" s="23">
        <v>33099</v>
      </c>
      <c r="Q181" s="24">
        <v>33903712361.597317</v>
      </c>
      <c r="S181" s="23"/>
      <c r="W181" s="23">
        <v>32322</v>
      </c>
      <c r="X181" s="1">
        <f>[1]CalculateLowerTotal!N181</f>
        <v>3726212556.2785258</v>
      </c>
    </row>
    <row r="182" spans="1:24" x14ac:dyDescent="0.3">
      <c r="A182" s="17">
        <v>32323</v>
      </c>
      <c r="B182" s="1">
        <v>3763851066.9480062</v>
      </c>
      <c r="C182" s="1"/>
      <c r="D182" s="21">
        <v>32601</v>
      </c>
      <c r="E182" s="22">
        <v>5598950807.1517258</v>
      </c>
      <c r="G182" s="23">
        <v>32419</v>
      </c>
      <c r="H182" s="24">
        <v>94137952416.271149</v>
      </c>
      <c r="I182" s="24"/>
      <c r="J182" s="23">
        <v>32323</v>
      </c>
      <c r="K182" s="25">
        <v>3763851066.9480062</v>
      </c>
      <c r="L182" s="25"/>
      <c r="M182" s="23">
        <v>32601</v>
      </c>
      <c r="N182" s="25">
        <v>74518816022.213486</v>
      </c>
      <c r="O182" s="25"/>
      <c r="P182" s="23">
        <v>32260</v>
      </c>
      <c r="Q182" s="24">
        <v>33712705568.009171</v>
      </c>
      <c r="S182" s="23"/>
      <c r="W182" s="23">
        <v>32323</v>
      </c>
      <c r="X182" s="1">
        <f>[1]CalculateLowerTotal!N182</f>
        <v>3726212556.2785258</v>
      </c>
    </row>
    <row r="183" spans="1:24" x14ac:dyDescent="0.3">
      <c r="A183" s="17">
        <v>32324</v>
      </c>
      <c r="B183" s="1">
        <v>3554759359.2686982</v>
      </c>
      <c r="C183" s="1"/>
      <c r="D183" s="21">
        <v>32741</v>
      </c>
      <c r="E183" s="22">
        <v>5598950807.1517258</v>
      </c>
      <c r="G183" s="23">
        <v>33075</v>
      </c>
      <c r="H183" s="24">
        <v>94009531514.28952</v>
      </c>
      <c r="I183" s="24"/>
      <c r="J183" s="23">
        <v>32324</v>
      </c>
      <c r="K183" s="25">
        <v>3554759359.2686982</v>
      </c>
      <c r="L183" s="25"/>
      <c r="M183" s="23">
        <v>32741</v>
      </c>
      <c r="N183" s="25">
        <v>74518816022.213486</v>
      </c>
      <c r="O183" s="25"/>
      <c r="P183" s="23">
        <v>32555</v>
      </c>
      <c r="Q183" s="24">
        <v>33414548585.271446</v>
      </c>
      <c r="S183" s="23"/>
      <c r="W183" s="23">
        <v>32324</v>
      </c>
      <c r="X183" s="1">
        <f>[1]CalculateLowerTotal!N183</f>
        <v>3519211765.6760111</v>
      </c>
    </row>
    <row r="184" spans="1:24" x14ac:dyDescent="0.3">
      <c r="A184" s="17">
        <v>32325</v>
      </c>
      <c r="B184" s="1">
        <v>3345639033.1996894</v>
      </c>
      <c r="C184" s="1"/>
      <c r="D184" s="21">
        <v>32835</v>
      </c>
      <c r="E184" s="22">
        <v>5598950807.1517258</v>
      </c>
      <c r="G184" s="23">
        <v>32927</v>
      </c>
      <c r="H184" s="24">
        <v>92872870269.204346</v>
      </c>
      <c r="I184" s="24"/>
      <c r="J184" s="23">
        <v>32325</v>
      </c>
      <c r="K184" s="25">
        <v>3345639033.1996894</v>
      </c>
      <c r="L184" s="25"/>
      <c r="M184" s="23">
        <v>32835</v>
      </c>
      <c r="N184" s="25">
        <v>74518816022.213486</v>
      </c>
      <c r="O184" s="25"/>
      <c r="P184" s="23">
        <v>32574</v>
      </c>
      <c r="Q184" s="24">
        <v>33109403479.563766</v>
      </c>
      <c r="S184" s="23"/>
      <c r="W184" s="23">
        <v>32325</v>
      </c>
      <c r="X184" s="1">
        <f>[1]CalculateLowerTotal!N184</f>
        <v>3312182642.8676925</v>
      </c>
    </row>
    <row r="185" spans="1:24" x14ac:dyDescent="0.3">
      <c r="A185" s="17">
        <v>32326</v>
      </c>
      <c r="B185" s="1">
        <v>3136547325.5217004</v>
      </c>
      <c r="C185" s="1"/>
      <c r="D185" s="21">
        <v>33002</v>
      </c>
      <c r="E185" s="22">
        <v>5598950807.1517258</v>
      </c>
      <c r="G185" s="23">
        <v>32782</v>
      </c>
      <c r="H185" s="24">
        <v>92509466630.593582</v>
      </c>
      <c r="I185" s="24"/>
      <c r="J185" s="23">
        <v>32326</v>
      </c>
      <c r="K185" s="25">
        <v>3136547325.5217004</v>
      </c>
      <c r="L185" s="25"/>
      <c r="M185" s="23">
        <v>33002</v>
      </c>
      <c r="N185" s="25">
        <v>74518816022.213486</v>
      </c>
      <c r="O185" s="25"/>
      <c r="P185" s="23">
        <v>33225</v>
      </c>
      <c r="Q185" s="24">
        <v>32792611624.945641</v>
      </c>
      <c r="S185" s="23"/>
      <c r="W185" s="23">
        <v>32326</v>
      </c>
      <c r="X185" s="1">
        <f>[1]CalculateLowerTotal!N185</f>
        <v>3105181852.2664833</v>
      </c>
    </row>
    <row r="186" spans="1:24" x14ac:dyDescent="0.3">
      <c r="A186" s="17">
        <v>32327</v>
      </c>
      <c r="B186" s="1">
        <v>2927445258.2432427</v>
      </c>
      <c r="C186" s="1"/>
      <c r="D186" s="21">
        <v>33043</v>
      </c>
      <c r="E186" s="22">
        <v>5598950807.1517258</v>
      </c>
      <c r="G186" s="23">
        <v>33170</v>
      </c>
      <c r="H186" s="24">
        <v>90512112428.424088</v>
      </c>
      <c r="I186" s="24"/>
      <c r="J186" s="23">
        <v>32327</v>
      </c>
      <c r="K186" s="25">
        <v>2927445258.2432427</v>
      </c>
      <c r="L186" s="25"/>
      <c r="M186" s="23">
        <v>33043</v>
      </c>
      <c r="N186" s="25">
        <v>74518816022.213486</v>
      </c>
      <c r="O186" s="25"/>
      <c r="P186" s="23">
        <v>33004</v>
      </c>
      <c r="Q186" s="24">
        <v>32485137296.342445</v>
      </c>
      <c r="S186" s="23"/>
      <c r="W186" s="23">
        <v>32327</v>
      </c>
      <c r="X186" s="1">
        <f>[1]CalculateLowerTotal!N186</f>
        <v>2898170805.6608105</v>
      </c>
    </row>
    <row r="187" spans="1:24" x14ac:dyDescent="0.3">
      <c r="A187" s="17">
        <v>32328</v>
      </c>
      <c r="B187" s="1">
        <v>2927445258.2432427</v>
      </c>
      <c r="C187" s="1"/>
      <c r="D187" s="21">
        <v>33065</v>
      </c>
      <c r="E187" s="22">
        <v>5248197103.0970144</v>
      </c>
      <c r="G187" s="23">
        <v>32994</v>
      </c>
      <c r="H187" s="24">
        <v>90380959166.43602</v>
      </c>
      <c r="I187" s="24"/>
      <c r="J187" s="23">
        <v>32328</v>
      </c>
      <c r="K187" s="25">
        <v>2927445258.2432427</v>
      </c>
      <c r="L187" s="25"/>
      <c r="M187" s="23">
        <v>33065</v>
      </c>
      <c r="N187" s="25">
        <v>69534197260.873367</v>
      </c>
      <c r="O187" s="25"/>
      <c r="P187" s="23">
        <v>32882</v>
      </c>
      <c r="Q187" s="24">
        <v>31988985387.036819</v>
      </c>
      <c r="S187" s="23"/>
      <c r="W187" s="23">
        <v>32328</v>
      </c>
      <c r="X187" s="1">
        <f>[1]CalculateLowerTotal!N187</f>
        <v>2898170805.6608105</v>
      </c>
    </row>
    <row r="188" spans="1:24" x14ac:dyDescent="0.3">
      <c r="A188" s="17">
        <v>32329</v>
      </c>
      <c r="B188" s="1">
        <v>2927445258.2432427</v>
      </c>
      <c r="C188" s="1"/>
      <c r="D188" s="21">
        <v>33108</v>
      </c>
      <c r="E188" s="22">
        <v>5248197103.0970144</v>
      </c>
      <c r="G188" s="23">
        <v>32565</v>
      </c>
      <c r="H188" s="24">
        <v>89588575230.451324</v>
      </c>
      <c r="I188" s="24"/>
      <c r="J188" s="23">
        <v>32329</v>
      </c>
      <c r="K188" s="25">
        <v>2927445258.2432427</v>
      </c>
      <c r="L188" s="25"/>
      <c r="M188" s="23">
        <v>33108</v>
      </c>
      <c r="N188" s="25">
        <v>69534197260.873367</v>
      </c>
      <c r="O188" s="25"/>
      <c r="P188" s="23">
        <v>33150</v>
      </c>
      <c r="Q188" s="24">
        <v>31772355682.823307</v>
      </c>
      <c r="S188" s="23"/>
      <c r="W188" s="23">
        <v>32329</v>
      </c>
      <c r="X188" s="1">
        <f>[1]CalculateLowerTotal!N188</f>
        <v>2898170805.6608105</v>
      </c>
    </row>
    <row r="189" spans="1:24" x14ac:dyDescent="0.3">
      <c r="A189" s="17">
        <v>32330</v>
      </c>
      <c r="B189" s="1">
        <v>2927445258.2432427</v>
      </c>
      <c r="C189" s="1"/>
      <c r="D189" s="21">
        <v>33129</v>
      </c>
      <c r="E189" s="22">
        <v>5248197103.0970144</v>
      </c>
      <c r="G189" s="23">
        <v>32193</v>
      </c>
      <c r="H189" s="24">
        <v>89165059612.056946</v>
      </c>
      <c r="I189" s="24"/>
      <c r="J189" s="23">
        <v>32330</v>
      </c>
      <c r="K189" s="25">
        <v>2927445258.2432427</v>
      </c>
      <c r="L189" s="25"/>
      <c r="M189" s="23">
        <v>33129</v>
      </c>
      <c r="N189" s="25">
        <v>69534197260.873367</v>
      </c>
      <c r="O189" s="25"/>
      <c r="P189" s="23">
        <v>32927</v>
      </c>
      <c r="Q189" s="24">
        <v>31525444432.381527</v>
      </c>
      <c r="S189" s="23"/>
      <c r="W189" s="23">
        <v>32330</v>
      </c>
      <c r="X189" s="1">
        <f>[1]CalculateLowerTotal!N189</f>
        <v>2898170805.6608105</v>
      </c>
    </row>
    <row r="190" spans="1:24" x14ac:dyDescent="0.3">
      <c r="A190" s="17">
        <v>32331</v>
      </c>
      <c r="B190" s="1">
        <v>2927445258.2432427</v>
      </c>
      <c r="C190" s="1"/>
      <c r="D190" s="21">
        <v>33168</v>
      </c>
      <c r="E190" s="22">
        <v>5248197103.0970144</v>
      </c>
      <c r="G190" s="23">
        <v>33109</v>
      </c>
      <c r="H190" s="24">
        <v>88544814219.947647</v>
      </c>
      <c r="I190" s="24"/>
      <c r="J190" s="23">
        <v>32331</v>
      </c>
      <c r="K190" s="25">
        <v>2927445258.2432427</v>
      </c>
      <c r="L190" s="25"/>
      <c r="M190" s="23">
        <v>33168</v>
      </c>
      <c r="N190" s="25">
        <v>69534197260.873367</v>
      </c>
      <c r="O190" s="25"/>
      <c r="P190" s="23">
        <v>32770</v>
      </c>
      <c r="Q190" s="24">
        <v>30884872713.058598</v>
      </c>
      <c r="S190" s="23"/>
      <c r="W190" s="23">
        <v>32331</v>
      </c>
      <c r="X190" s="1">
        <f>[1]CalculateLowerTotal!N190</f>
        <v>2898170805.6608105</v>
      </c>
    </row>
    <row r="191" spans="1:24" x14ac:dyDescent="0.3">
      <c r="A191" s="17">
        <v>32332</v>
      </c>
      <c r="B191" s="1">
        <v>2718342025.5095382</v>
      </c>
      <c r="C191" s="1"/>
      <c r="D191" s="21">
        <v>33194</v>
      </c>
      <c r="E191" s="22">
        <v>5248197103.0970144</v>
      </c>
      <c r="G191" s="23">
        <v>32572</v>
      </c>
      <c r="H191" s="24">
        <v>88528420106.015762</v>
      </c>
      <c r="I191" s="24"/>
      <c r="J191" s="23">
        <v>32332</v>
      </c>
      <c r="K191" s="25">
        <v>2718342025.5095382</v>
      </c>
      <c r="L191" s="25"/>
      <c r="M191" s="23">
        <v>33194</v>
      </c>
      <c r="N191" s="25">
        <v>69534197260.873367</v>
      </c>
      <c r="O191" s="25"/>
      <c r="P191" s="23">
        <v>32565</v>
      </c>
      <c r="Q191" s="24">
        <v>30668243010.056137</v>
      </c>
      <c r="S191" s="23"/>
      <c r="W191" s="23">
        <v>32332</v>
      </c>
      <c r="X191" s="1">
        <f>[1]CalculateLowerTotal!N191</f>
        <v>2691158605.2544427</v>
      </c>
    </row>
    <row r="192" spans="1:24" x14ac:dyDescent="0.3">
      <c r="A192" s="17">
        <v>32333</v>
      </c>
      <c r="B192" s="1">
        <v>2718342025.5095382</v>
      </c>
      <c r="C192" s="1"/>
      <c r="D192" s="21">
        <v>32149</v>
      </c>
      <c r="E192" s="22">
        <v>4895877689.8285456</v>
      </c>
      <c r="G192" s="23">
        <v>32888</v>
      </c>
      <c r="H192" s="24">
        <v>88214198760.397797</v>
      </c>
      <c r="I192" s="24"/>
      <c r="J192" s="23">
        <v>32333</v>
      </c>
      <c r="K192" s="25">
        <v>6707585652.0071049</v>
      </c>
      <c r="L192" s="25"/>
      <c r="M192" s="23">
        <v>32149</v>
      </c>
      <c r="N192" s="25">
        <v>64765970408.035965</v>
      </c>
      <c r="O192" s="25"/>
      <c r="P192" s="23">
        <v>33006</v>
      </c>
      <c r="Q192" s="24">
        <v>30367756678.71207</v>
      </c>
      <c r="S192" s="23"/>
      <c r="W192" s="23">
        <v>32333</v>
      </c>
      <c r="X192" s="1">
        <f>[1]CalculateLowerTotal!N192</f>
        <v>8205834050.2816448</v>
      </c>
    </row>
    <row r="193" spans="1:24" x14ac:dyDescent="0.3">
      <c r="A193" s="17">
        <v>32334</v>
      </c>
      <c r="B193" s="1">
        <v>26282056335.689053</v>
      </c>
      <c r="C193" s="1"/>
      <c r="D193" s="21">
        <v>32403</v>
      </c>
      <c r="E193" s="22">
        <v>4895877689.8285456</v>
      </c>
      <c r="G193" s="23">
        <v>32435</v>
      </c>
      <c r="H193" s="24">
        <v>87910907047.996658</v>
      </c>
      <c r="I193" s="24"/>
      <c r="J193" s="23">
        <v>32334</v>
      </c>
      <c r="K193" s="25">
        <v>31315060997.548946</v>
      </c>
      <c r="L193" s="25"/>
      <c r="M193" s="23">
        <v>32403</v>
      </c>
      <c r="N193" s="25">
        <v>64765970408.035965</v>
      </c>
      <c r="O193" s="25"/>
      <c r="P193" s="23">
        <v>32773</v>
      </c>
      <c r="Q193" s="24">
        <v>29967108184.411106</v>
      </c>
      <c r="S193" s="23"/>
      <c r="W193" s="23">
        <v>32334</v>
      </c>
      <c r="X193" s="1">
        <f>[1]CalculateLowerTotal!N193</f>
        <v>32567234657.026009</v>
      </c>
    </row>
    <row r="194" spans="1:24" x14ac:dyDescent="0.3">
      <c r="A194" s="17">
        <v>32335</v>
      </c>
      <c r="B194" s="1">
        <v>65013514420.466492</v>
      </c>
      <c r="C194" s="1"/>
      <c r="D194" s="21">
        <v>32511</v>
      </c>
      <c r="E194" s="22">
        <v>4895877689.8285456</v>
      </c>
      <c r="G194" s="23">
        <v>32376</v>
      </c>
      <c r="H194" s="24">
        <v>86867145968.261017</v>
      </c>
      <c r="I194" s="24"/>
      <c r="J194" s="23">
        <v>32335</v>
      </c>
      <c r="K194" s="25">
        <v>67004438171.95166</v>
      </c>
      <c r="L194" s="25"/>
      <c r="M194" s="23">
        <v>32511</v>
      </c>
      <c r="N194" s="25">
        <v>64765970408.035965</v>
      </c>
      <c r="O194" s="25"/>
      <c r="P194" s="23">
        <v>32419</v>
      </c>
      <c r="Q194" s="24">
        <v>29843652560.400452</v>
      </c>
      <c r="S194" s="23"/>
      <c r="W194" s="23">
        <v>32335</v>
      </c>
      <c r="X194" s="1">
        <f>[1]CalculateLowerTotal!N194</f>
        <v>71974872016.531708</v>
      </c>
    </row>
    <row r="195" spans="1:24" x14ac:dyDescent="0.3">
      <c r="A195" s="17">
        <v>32336</v>
      </c>
      <c r="B195" s="1">
        <v>134176913564.94533</v>
      </c>
      <c r="C195" s="1"/>
      <c r="D195" s="21">
        <v>32522</v>
      </c>
      <c r="E195" s="22">
        <v>4895877689.8285456</v>
      </c>
      <c r="G195" s="23">
        <v>32770</v>
      </c>
      <c r="H195" s="24">
        <v>85178548361.621323</v>
      </c>
      <c r="I195" s="24"/>
      <c r="J195" s="23">
        <v>32336</v>
      </c>
      <c r="K195" s="25">
        <v>189659051784.63391</v>
      </c>
      <c r="L195" s="25"/>
      <c r="M195" s="23">
        <v>32522</v>
      </c>
      <c r="N195" s="25">
        <v>64765970408.035965</v>
      </c>
      <c r="O195" s="25"/>
      <c r="P195" s="23">
        <v>32572</v>
      </c>
      <c r="Q195" s="24">
        <v>29494249808.007942</v>
      </c>
      <c r="S195" s="23"/>
      <c r="W195" s="23">
        <v>32336</v>
      </c>
      <c r="X195" s="1">
        <f>[1]CalculateLowerTotal!N195</f>
        <v>255343192019.01233</v>
      </c>
    </row>
    <row r="196" spans="1:24" x14ac:dyDescent="0.3">
      <c r="A196" s="17">
        <v>32337</v>
      </c>
      <c r="B196" s="1">
        <v>41498089971.270851</v>
      </c>
      <c r="C196" s="1"/>
      <c r="D196" s="21">
        <v>32565</v>
      </c>
      <c r="E196" s="22">
        <v>4895877689.8285456</v>
      </c>
      <c r="G196" s="23">
        <v>33138</v>
      </c>
      <c r="H196" s="24">
        <v>84539176444.321747</v>
      </c>
      <c r="I196" s="24"/>
      <c r="J196" s="23">
        <v>32337</v>
      </c>
      <c r="K196" s="25">
        <v>46790668689.562744</v>
      </c>
      <c r="L196" s="25"/>
      <c r="M196" s="23">
        <v>32565</v>
      </c>
      <c r="N196" s="25">
        <v>64765970408.035965</v>
      </c>
      <c r="O196" s="25"/>
      <c r="P196" s="23">
        <v>32952</v>
      </c>
      <c r="Q196" s="24">
        <v>29359147440.344055</v>
      </c>
      <c r="S196" s="23"/>
      <c r="W196" s="23">
        <v>32337</v>
      </c>
      <c r="X196" s="1">
        <f>[1]CalculateLowerTotal!N196</f>
        <v>48146644289.446548</v>
      </c>
    </row>
    <row r="197" spans="1:24" x14ac:dyDescent="0.3">
      <c r="A197" s="17">
        <v>32338</v>
      </c>
      <c r="B197" s="1">
        <v>29048688222.180126</v>
      </c>
      <c r="C197" s="1"/>
      <c r="D197" s="21">
        <v>33053</v>
      </c>
      <c r="E197" s="22">
        <v>4895877689.8285456</v>
      </c>
      <c r="G197" s="23">
        <v>32207</v>
      </c>
      <c r="H197" s="24">
        <v>84536444084.013092</v>
      </c>
      <c r="I197" s="24"/>
      <c r="J197" s="23">
        <v>32338</v>
      </c>
      <c r="K197" s="25">
        <v>33666374319.971394</v>
      </c>
      <c r="L197" s="25"/>
      <c r="M197" s="23">
        <v>33053</v>
      </c>
      <c r="N197" s="25">
        <v>64765970408.035965</v>
      </c>
      <c r="O197" s="25"/>
      <c r="P197" s="23">
        <v>33138</v>
      </c>
      <c r="Q197" s="24">
        <v>29307901713.9114</v>
      </c>
      <c r="S197" s="23"/>
      <c r="W197" s="23">
        <v>32338</v>
      </c>
      <c r="X197" s="1">
        <f>[1]CalculateLowerTotal!N197</f>
        <v>34864753275.553589</v>
      </c>
    </row>
    <row r="198" spans="1:24" x14ac:dyDescent="0.3">
      <c r="A198" s="17">
        <v>32339</v>
      </c>
      <c r="B198" s="1">
        <v>3554759359.2686982</v>
      </c>
      <c r="C198" s="1"/>
      <c r="D198" s="21">
        <v>32185</v>
      </c>
      <c r="E198" s="22">
        <v>4530685402.7305822</v>
      </c>
      <c r="G198" s="23">
        <v>33066</v>
      </c>
      <c r="H198" s="24">
        <v>84186702152.775452</v>
      </c>
      <c r="I198" s="24"/>
      <c r="J198" s="23">
        <v>32339</v>
      </c>
      <c r="K198" s="25">
        <v>4158610621.2554741</v>
      </c>
      <c r="L198" s="25"/>
      <c r="M198" s="23">
        <v>32185</v>
      </c>
      <c r="N198" s="25">
        <v>59977532281.924011</v>
      </c>
      <c r="O198" s="25"/>
      <c r="P198" s="23">
        <v>32994</v>
      </c>
      <c r="Q198" s="24">
        <v>29247338555.272045</v>
      </c>
      <c r="S198" s="23"/>
      <c r="W198" s="23">
        <v>32339</v>
      </c>
      <c r="X198" s="1">
        <f>[1]CalculateLowerTotal!N198</f>
        <v>4254456256.9093609</v>
      </c>
    </row>
    <row r="199" spans="1:24" x14ac:dyDescent="0.3">
      <c r="A199" s="17">
        <v>32340</v>
      </c>
      <c r="B199" s="1">
        <v>3136547325.5217004</v>
      </c>
      <c r="C199" s="1"/>
      <c r="D199" s="21">
        <v>32457</v>
      </c>
      <c r="E199" s="22">
        <v>4530685402.7305822</v>
      </c>
      <c r="G199" s="23">
        <v>32815</v>
      </c>
      <c r="H199" s="24">
        <v>82315036490.314804</v>
      </c>
      <c r="I199" s="24"/>
      <c r="J199" s="23">
        <v>32340</v>
      </c>
      <c r="K199" s="25">
        <v>3338741860.8713846</v>
      </c>
      <c r="L199" s="25"/>
      <c r="M199" s="23">
        <v>32457</v>
      </c>
      <c r="N199" s="25">
        <v>59977532281.924011</v>
      </c>
      <c r="O199" s="25"/>
      <c r="P199" s="23">
        <v>32502</v>
      </c>
      <c r="Q199" s="24">
        <v>29186775453.732327</v>
      </c>
      <c r="S199" s="23"/>
      <c r="W199" s="23">
        <v>32340</v>
      </c>
      <c r="X199" s="1">
        <f>[1]CalculateLowerTotal!N199</f>
        <v>3340294715.2307463</v>
      </c>
    </row>
    <row r="200" spans="1:24" x14ac:dyDescent="0.3">
      <c r="A200" s="17">
        <v>32341</v>
      </c>
      <c r="B200" s="1">
        <v>2927445258.2432427</v>
      </c>
      <c r="C200" s="1"/>
      <c r="D200" s="21">
        <v>32505</v>
      </c>
      <c r="E200" s="22">
        <v>4530685402.7305822</v>
      </c>
      <c r="G200" s="23">
        <v>33230</v>
      </c>
      <c r="H200" s="24">
        <v>81489864204.845367</v>
      </c>
      <c r="I200" s="24"/>
      <c r="J200" s="23">
        <v>32341</v>
      </c>
      <c r="K200" s="25">
        <v>70109485833.657135</v>
      </c>
      <c r="L200" s="25"/>
      <c r="M200" s="23">
        <v>32505</v>
      </c>
      <c r="N200" s="25">
        <v>59977532281.924011</v>
      </c>
      <c r="O200" s="25"/>
      <c r="P200" s="23">
        <v>33230</v>
      </c>
      <c r="Q200" s="24">
        <v>28876971671.0471</v>
      </c>
      <c r="S200" s="23"/>
      <c r="W200" s="23">
        <v>32341</v>
      </c>
      <c r="X200" s="1">
        <f>[1]CalculateLowerTotal!N200</f>
        <v>237060850115.44449</v>
      </c>
    </row>
    <row r="201" spans="1:24" x14ac:dyDescent="0.3">
      <c r="A201" s="17">
        <v>32342</v>
      </c>
      <c r="B201" s="1">
        <v>63630135371.470505</v>
      </c>
      <c r="C201" s="1"/>
      <c r="D201" s="21">
        <v>32516</v>
      </c>
      <c r="E201" s="22">
        <v>4530685402.7305822</v>
      </c>
      <c r="G201" s="23">
        <v>32957</v>
      </c>
      <c r="H201" s="24">
        <v>80970715985.326324</v>
      </c>
      <c r="I201" s="24"/>
      <c r="J201" s="23">
        <v>32342</v>
      </c>
      <c r="K201" s="25">
        <v>86284120835.572876</v>
      </c>
      <c r="L201" s="25"/>
      <c r="M201" s="23">
        <v>32516</v>
      </c>
      <c r="N201" s="25">
        <v>59977532281.924011</v>
      </c>
      <c r="O201" s="25"/>
      <c r="P201" s="23">
        <v>32347</v>
      </c>
      <c r="Q201" s="24">
        <v>28336562075.492901</v>
      </c>
      <c r="S201" s="23"/>
      <c r="W201" s="23">
        <v>32342</v>
      </c>
      <c r="X201" s="1">
        <f>[1]CalculateLowerTotal!N201</f>
        <v>92413993093.35376</v>
      </c>
    </row>
    <row r="202" spans="1:24" x14ac:dyDescent="0.3">
      <c r="A202" s="17">
        <v>32343</v>
      </c>
      <c r="B202" s="1">
        <v>107894731017.78061</v>
      </c>
      <c r="C202" s="1"/>
      <c r="D202" s="21">
        <v>32645</v>
      </c>
      <c r="E202" s="22">
        <v>4530685402.7305822</v>
      </c>
      <c r="G202" s="23">
        <v>32566</v>
      </c>
      <c r="H202" s="24">
        <v>80615509398.512527</v>
      </c>
      <c r="I202" s="24"/>
      <c r="J202" s="23">
        <v>32343</v>
      </c>
      <c r="K202" s="25">
        <v>631172126062.26685</v>
      </c>
      <c r="L202" s="25"/>
      <c r="M202" s="23">
        <v>32645</v>
      </c>
      <c r="N202" s="25">
        <v>59977532281.924011</v>
      </c>
      <c r="O202" s="25"/>
      <c r="P202" s="23">
        <v>32435</v>
      </c>
      <c r="Q202" s="24">
        <v>28315597907.386318</v>
      </c>
      <c r="S202" s="23"/>
      <c r="W202" s="23">
        <v>32343</v>
      </c>
      <c r="X202" s="1">
        <f>[1]CalculateLowerTotal!N202</f>
        <v>836545604794.59448</v>
      </c>
    </row>
    <row r="203" spans="1:24" x14ac:dyDescent="0.3">
      <c r="A203" s="17">
        <v>32344</v>
      </c>
      <c r="B203" s="1">
        <v>128643649791.94037</v>
      </c>
      <c r="C203" s="1"/>
      <c r="D203" s="21">
        <v>32814</v>
      </c>
      <c r="E203" s="22">
        <v>4530685402.7305822</v>
      </c>
      <c r="G203" s="23">
        <v>33006</v>
      </c>
      <c r="H203" s="24">
        <v>80205655686.940659</v>
      </c>
      <c r="I203" s="24"/>
      <c r="J203" s="23">
        <v>32344</v>
      </c>
      <c r="K203" s="25">
        <v>266068585946.42502</v>
      </c>
      <c r="L203" s="25"/>
      <c r="M203" s="23">
        <v>32814</v>
      </c>
      <c r="N203" s="25">
        <v>59977532281.924011</v>
      </c>
      <c r="O203" s="25"/>
      <c r="P203" s="23">
        <v>33170</v>
      </c>
      <c r="Q203" s="24">
        <v>27968524574.501362</v>
      </c>
      <c r="S203" s="23"/>
      <c r="W203" s="23">
        <v>32344</v>
      </c>
      <c r="X203" s="1">
        <f>[1]CalculateLowerTotal!N203</f>
        <v>649505395200.64929</v>
      </c>
    </row>
    <row r="204" spans="1:24" x14ac:dyDescent="0.3">
      <c r="A204" s="17">
        <v>32345</v>
      </c>
      <c r="B204" s="1">
        <v>163225349364.1828</v>
      </c>
      <c r="C204" s="1"/>
      <c r="D204" s="21">
        <v>32980</v>
      </c>
      <c r="E204" s="22">
        <v>4530685402.7305822</v>
      </c>
      <c r="G204" s="23">
        <v>32774</v>
      </c>
      <c r="H204" s="24">
        <v>79618198524.516052</v>
      </c>
      <c r="I204" s="24"/>
      <c r="J204" s="23">
        <v>32345</v>
      </c>
      <c r="K204" s="25">
        <v>405544320423.27942</v>
      </c>
      <c r="L204" s="25"/>
      <c r="M204" s="23">
        <v>32980</v>
      </c>
      <c r="N204" s="25">
        <v>59977532281.924011</v>
      </c>
      <c r="O204" s="25"/>
      <c r="P204" s="23">
        <v>32376</v>
      </c>
      <c r="Q204" s="24">
        <v>27900973308.402294</v>
      </c>
      <c r="S204" s="23"/>
      <c r="W204" s="23">
        <v>32345</v>
      </c>
      <c r="X204" s="1">
        <f>[1]CalculateLowerTotal!N204</f>
        <v>1113543549171.9788</v>
      </c>
    </row>
    <row r="205" spans="1:24" x14ac:dyDescent="0.3">
      <c r="A205" s="17">
        <v>32346</v>
      </c>
      <c r="B205" s="1">
        <v>114811121416.81978</v>
      </c>
      <c r="C205" s="1"/>
      <c r="D205" s="21">
        <v>33014</v>
      </c>
      <c r="E205" s="22">
        <v>4530685402.7305822</v>
      </c>
      <c r="G205" s="23">
        <v>33229</v>
      </c>
      <c r="H205" s="24">
        <v>79519833572.076706</v>
      </c>
      <c r="I205" s="24"/>
      <c r="J205" s="23">
        <v>32346</v>
      </c>
      <c r="K205" s="25">
        <v>611539295458.71106</v>
      </c>
      <c r="L205" s="25"/>
      <c r="M205" s="23">
        <v>33014</v>
      </c>
      <c r="N205" s="25">
        <v>59977532281.924011</v>
      </c>
      <c r="O205" s="25"/>
      <c r="P205" s="23">
        <v>32774</v>
      </c>
      <c r="Q205" s="24">
        <v>27600486943.703503</v>
      </c>
      <c r="S205" s="23"/>
      <c r="W205" s="23">
        <v>32346</v>
      </c>
      <c r="X205" s="1">
        <f>[1]CalculateLowerTotal!N205</f>
        <v>760100954153.76709</v>
      </c>
    </row>
    <row r="206" spans="1:24" x14ac:dyDescent="0.3">
      <c r="A206" s="17">
        <v>32347</v>
      </c>
      <c r="B206" s="1">
        <v>15473644919.928923</v>
      </c>
      <c r="C206" s="1"/>
      <c r="D206" s="21">
        <v>32146</v>
      </c>
      <c r="E206" s="22">
        <v>4175702730.945085</v>
      </c>
      <c r="G206" s="23">
        <v>32928</v>
      </c>
      <c r="H206" s="24">
        <v>79211077063.830399</v>
      </c>
      <c r="I206" s="24"/>
      <c r="J206" s="23">
        <v>32347</v>
      </c>
      <c r="K206" s="25">
        <v>89897602964.138519</v>
      </c>
      <c r="L206" s="25"/>
      <c r="M206" s="23">
        <v>32146</v>
      </c>
      <c r="N206" s="25">
        <v>54544812377.371071</v>
      </c>
      <c r="O206" s="25"/>
      <c r="P206" s="23">
        <v>32664</v>
      </c>
      <c r="Q206" s="24">
        <v>27309318015.902149</v>
      </c>
      <c r="S206" s="23"/>
      <c r="W206" s="23">
        <v>32347</v>
      </c>
      <c r="X206" s="1">
        <f>[1]CalculateLowerTotal!N206</f>
        <v>282567843989.547</v>
      </c>
    </row>
    <row r="207" spans="1:24" x14ac:dyDescent="0.3">
      <c r="A207" s="17">
        <v>32348</v>
      </c>
      <c r="B207" s="1">
        <v>224088979060.6326</v>
      </c>
      <c r="C207" s="1"/>
      <c r="D207" s="21">
        <v>32288</v>
      </c>
      <c r="E207" s="22">
        <v>4175702730.945085</v>
      </c>
      <c r="G207" s="23">
        <v>32969</v>
      </c>
      <c r="H207" s="24">
        <v>78650943588.889038</v>
      </c>
      <c r="I207" s="24"/>
      <c r="J207" s="23">
        <v>32348</v>
      </c>
      <c r="K207" s="25">
        <v>265978769403.03143</v>
      </c>
      <c r="L207" s="25"/>
      <c r="M207" s="23">
        <v>32288</v>
      </c>
      <c r="N207" s="25">
        <v>54544812377.371071</v>
      </c>
      <c r="O207" s="25"/>
      <c r="P207" s="23">
        <v>32207</v>
      </c>
      <c r="Q207" s="24">
        <v>26892364056.792397</v>
      </c>
      <c r="S207" s="23"/>
      <c r="W207" s="23">
        <v>32348</v>
      </c>
      <c r="X207" s="1">
        <f>[1]CalculateLowerTotal!N207</f>
        <v>276475159511.68048</v>
      </c>
    </row>
    <row r="208" spans="1:24" x14ac:dyDescent="0.3">
      <c r="A208" s="17">
        <v>32349</v>
      </c>
      <c r="B208" s="1">
        <v>110661236692.80458</v>
      </c>
      <c r="C208" s="1"/>
      <c r="D208" s="21">
        <v>32343</v>
      </c>
      <c r="E208" s="22">
        <v>4175702730.945085</v>
      </c>
      <c r="G208" s="23">
        <v>33092</v>
      </c>
      <c r="H208" s="24">
        <v>77850362426.61998</v>
      </c>
      <c r="I208" s="24"/>
      <c r="J208" s="23">
        <v>32349</v>
      </c>
      <c r="K208" s="25">
        <v>112352566701.26344</v>
      </c>
      <c r="L208" s="25"/>
      <c r="M208" s="23">
        <v>32343</v>
      </c>
      <c r="N208" s="25">
        <v>54544812377.371071</v>
      </c>
      <c r="O208" s="25"/>
      <c r="P208" s="23">
        <v>32193</v>
      </c>
      <c r="Q208" s="24">
        <v>26789872628.106152</v>
      </c>
      <c r="S208" s="23"/>
      <c r="W208" s="23">
        <v>32349</v>
      </c>
      <c r="X208" s="1">
        <f>[1]CalculateLowerTotal!N208</f>
        <v>111601737285.51448</v>
      </c>
    </row>
    <row r="209" spans="1:24" x14ac:dyDescent="0.3">
      <c r="A209" s="17">
        <v>32350</v>
      </c>
      <c r="B209" s="1">
        <v>171524866389.25381</v>
      </c>
      <c r="C209" s="1"/>
      <c r="D209" s="21">
        <v>32440</v>
      </c>
      <c r="E209" s="22">
        <v>4175702730.945085</v>
      </c>
      <c r="G209" s="23">
        <v>32628</v>
      </c>
      <c r="H209" s="24">
        <v>77549803017.414719</v>
      </c>
      <c r="I209" s="24"/>
      <c r="J209" s="23">
        <v>32350</v>
      </c>
      <c r="K209" s="25">
        <v>286370446885.65381</v>
      </c>
      <c r="L209" s="25"/>
      <c r="M209" s="23">
        <v>32440</v>
      </c>
      <c r="N209" s="25">
        <v>54544812377.371071</v>
      </c>
      <c r="O209" s="25"/>
      <c r="P209" s="23">
        <v>32957</v>
      </c>
      <c r="Q209" s="24">
        <v>26722321427.289341</v>
      </c>
      <c r="S209" s="23"/>
      <c r="W209" s="23">
        <v>32350</v>
      </c>
      <c r="X209" s="1">
        <f>[1]CalculateLowerTotal!N209</f>
        <v>852357991593.74207</v>
      </c>
    </row>
    <row r="210" spans="1:24" x14ac:dyDescent="0.3">
      <c r="A210" s="17">
        <v>32351</v>
      </c>
      <c r="B210" s="1">
        <v>204723439335.46301</v>
      </c>
      <c r="C210" s="1"/>
      <c r="D210" s="21">
        <v>32893</v>
      </c>
      <c r="E210" s="22">
        <v>4175702730.945085</v>
      </c>
      <c r="G210" s="23">
        <v>33098</v>
      </c>
      <c r="H210" s="24">
        <v>76661786481.037018</v>
      </c>
      <c r="I210" s="24"/>
      <c r="J210" s="23">
        <v>32351</v>
      </c>
      <c r="K210" s="25">
        <v>1284339566821.5364</v>
      </c>
      <c r="L210" s="25"/>
      <c r="M210" s="23">
        <v>32893</v>
      </c>
      <c r="N210" s="25">
        <v>54544812377.371071</v>
      </c>
      <c r="O210" s="25"/>
      <c r="P210" s="23">
        <v>32184</v>
      </c>
      <c r="Q210" s="24">
        <v>26694369208.221222</v>
      </c>
      <c r="S210" s="23"/>
      <c r="W210" s="23">
        <v>32351</v>
      </c>
      <c r="X210" s="1">
        <f>[1]CalculateLowerTotal!N210</f>
        <v>1627938976964.7129</v>
      </c>
    </row>
    <row r="211" spans="1:24" x14ac:dyDescent="0.3">
      <c r="A211" s="17">
        <v>32352</v>
      </c>
      <c r="B211" s="1">
        <v>7736822459.9644613</v>
      </c>
      <c r="C211" s="1"/>
      <c r="D211" s="21">
        <v>33150</v>
      </c>
      <c r="E211" s="22">
        <v>4175702730.945085</v>
      </c>
      <c r="G211" s="23">
        <v>32737</v>
      </c>
      <c r="H211" s="24">
        <v>76500577297.100769</v>
      </c>
      <c r="I211" s="24"/>
      <c r="J211" s="23">
        <v>32352</v>
      </c>
      <c r="K211" s="25">
        <v>60105208235.633232</v>
      </c>
      <c r="L211" s="25"/>
      <c r="M211" s="23">
        <v>33150</v>
      </c>
      <c r="N211" s="25">
        <v>54544812377.371071</v>
      </c>
      <c r="O211" s="25"/>
      <c r="P211" s="23">
        <v>32812</v>
      </c>
      <c r="Q211" s="24">
        <v>26559266868.06749</v>
      </c>
      <c r="S211" s="23"/>
      <c r="W211" s="23">
        <v>32352</v>
      </c>
      <c r="X211" s="1">
        <f>[1]CalculateLowerTotal!N211</f>
        <v>72674310052.983566</v>
      </c>
    </row>
    <row r="212" spans="1:24" x14ac:dyDescent="0.3">
      <c r="A212" s="17">
        <v>32353</v>
      </c>
      <c r="B212" s="1">
        <v>5436670583.5479908</v>
      </c>
      <c r="C212" s="1"/>
      <c r="D212" s="21">
        <v>33200</v>
      </c>
      <c r="E212" s="22">
        <v>4175702730.945085</v>
      </c>
      <c r="G212" s="23">
        <v>32601</v>
      </c>
      <c r="H212" s="24">
        <v>76432268361.288635</v>
      </c>
      <c r="I212" s="24"/>
      <c r="J212" s="23">
        <v>32353</v>
      </c>
      <c r="K212" s="25">
        <v>6903947186.0686378</v>
      </c>
      <c r="L212" s="25"/>
      <c r="M212" s="23">
        <v>33200</v>
      </c>
      <c r="N212" s="25">
        <v>54544812377.371071</v>
      </c>
      <c r="O212" s="25"/>
      <c r="P212" s="23">
        <v>32956</v>
      </c>
      <c r="Q212" s="24">
        <v>26540631983.103832</v>
      </c>
      <c r="S212" s="23"/>
      <c r="W212" s="23">
        <v>32353</v>
      </c>
      <c r="X212" s="1">
        <f>[1]CalculateLowerTotal!N212</f>
        <v>7130735366.1282291</v>
      </c>
    </row>
    <row r="213" spans="1:24" x14ac:dyDescent="0.3">
      <c r="A213" s="17">
        <v>32354</v>
      </c>
      <c r="B213" s="1">
        <v>4809366842.1219692</v>
      </c>
      <c r="C213" s="1"/>
      <c r="D213" s="21">
        <v>32215</v>
      </c>
      <c r="E213" s="22">
        <v>3818700980.3056526</v>
      </c>
      <c r="G213" s="23">
        <v>32350</v>
      </c>
      <c r="H213" s="24">
        <v>76060667548.08284</v>
      </c>
      <c r="I213" s="24"/>
      <c r="J213" s="23">
        <v>32354</v>
      </c>
      <c r="K213" s="25">
        <v>5145446960.1743393</v>
      </c>
      <c r="L213" s="25"/>
      <c r="M213" s="23">
        <v>32215</v>
      </c>
      <c r="N213" s="25">
        <v>49714604049.145393</v>
      </c>
      <c r="O213" s="25"/>
      <c r="P213" s="23">
        <v>32601</v>
      </c>
      <c r="Q213" s="24">
        <v>26216852125.146339</v>
      </c>
      <c r="S213" s="23"/>
      <c r="W213" s="23">
        <v>32354</v>
      </c>
      <c r="X213" s="1">
        <f>[1]CalculateLowerTotal!N213</f>
        <v>5149896927.321517</v>
      </c>
    </row>
    <row r="214" spans="1:24" x14ac:dyDescent="0.3">
      <c r="A214" s="17">
        <v>32355</v>
      </c>
      <c r="B214" s="1">
        <v>4182063100.6956015</v>
      </c>
      <c r="C214" s="1"/>
      <c r="D214" s="21">
        <v>32273</v>
      </c>
      <c r="E214" s="22">
        <v>3818700980.3056526</v>
      </c>
      <c r="G214" s="23">
        <v>32252</v>
      </c>
      <c r="H214" s="24">
        <v>75404901476.05658</v>
      </c>
      <c r="I214" s="24"/>
      <c r="J214" s="23">
        <v>32355</v>
      </c>
      <c r="K214" s="25">
        <v>4326878102.3905239</v>
      </c>
      <c r="L214" s="25"/>
      <c r="M214" s="23">
        <v>32273</v>
      </c>
      <c r="N214" s="25">
        <v>49714604049.145393</v>
      </c>
      <c r="O214" s="25"/>
      <c r="P214" s="23">
        <v>32888</v>
      </c>
      <c r="Q214" s="24">
        <v>26009539844.360611</v>
      </c>
      <c r="S214" s="23"/>
      <c r="W214" s="23">
        <v>32355</v>
      </c>
      <c r="X214" s="1">
        <f>[1]CalculateLowerTotal!N214</f>
        <v>4288268024.4290285</v>
      </c>
    </row>
    <row r="215" spans="1:24" x14ac:dyDescent="0.3">
      <c r="A215" s="17">
        <v>32356</v>
      </c>
      <c r="B215" s="1">
        <v>3763851066.9480062</v>
      </c>
      <c r="C215" s="1"/>
      <c r="D215" s="21">
        <v>32336</v>
      </c>
      <c r="E215" s="22">
        <v>3818700980.3056526</v>
      </c>
      <c r="G215" s="23">
        <v>32956</v>
      </c>
      <c r="H215" s="24">
        <v>75137130326.078491</v>
      </c>
      <c r="I215" s="24"/>
      <c r="J215" s="23">
        <v>32356</v>
      </c>
      <c r="K215" s="25">
        <v>3829427672.7494535</v>
      </c>
      <c r="L215" s="25"/>
      <c r="M215" s="23">
        <v>32336</v>
      </c>
      <c r="N215" s="25">
        <v>49714604049.145393</v>
      </c>
      <c r="O215" s="25"/>
      <c r="P215" s="23">
        <v>32815</v>
      </c>
      <c r="Q215" s="24">
        <v>25946647365.025303</v>
      </c>
      <c r="S215" s="23"/>
      <c r="W215" s="23">
        <v>32356</v>
      </c>
      <c r="X215" s="1">
        <f>[1]CalculateLowerTotal!N215</f>
        <v>3791133396.0219588</v>
      </c>
    </row>
    <row r="216" spans="1:24" x14ac:dyDescent="0.3">
      <c r="A216" s="17">
        <v>32357</v>
      </c>
      <c r="B216" s="1">
        <v>3554759359.2686982</v>
      </c>
      <c r="C216" s="1"/>
      <c r="D216" s="21">
        <v>32773</v>
      </c>
      <c r="E216" s="22">
        <v>3818700980.3056526</v>
      </c>
      <c r="G216" s="23">
        <v>33194</v>
      </c>
      <c r="H216" s="24">
        <v>74434914143.906525</v>
      </c>
      <c r="I216" s="24"/>
      <c r="J216" s="23">
        <v>32357</v>
      </c>
      <c r="K216" s="25">
        <v>3598477096.4696631</v>
      </c>
      <c r="L216" s="25"/>
      <c r="M216" s="23">
        <v>32773</v>
      </c>
      <c r="N216" s="25">
        <v>49714604049.145393</v>
      </c>
      <c r="O216" s="25"/>
      <c r="P216" s="23">
        <v>32628</v>
      </c>
      <c r="Q216" s="24">
        <v>25874437476.12075</v>
      </c>
      <c r="S216" s="23"/>
      <c r="W216" s="23">
        <v>32357</v>
      </c>
      <c r="X216" s="1">
        <f>[1]CalculateLowerTotal!N216</f>
        <v>3562492325.5049663</v>
      </c>
    </row>
    <row r="217" spans="1:24" x14ac:dyDescent="0.3">
      <c r="A217" s="17">
        <v>32358</v>
      </c>
      <c r="B217" s="1">
        <v>3345639033.1996894</v>
      </c>
      <c r="C217" s="1"/>
      <c r="D217" s="21">
        <v>32952</v>
      </c>
      <c r="E217" s="22">
        <v>3818700980.3056526</v>
      </c>
      <c r="G217" s="23">
        <v>32974</v>
      </c>
      <c r="H217" s="24">
        <v>73251802866.925461</v>
      </c>
      <c r="I217" s="24"/>
      <c r="J217" s="23">
        <v>32358</v>
      </c>
      <c r="K217" s="25">
        <v>3345639033.1996894</v>
      </c>
      <c r="L217" s="25"/>
      <c r="M217" s="23">
        <v>32952</v>
      </c>
      <c r="N217" s="25">
        <v>49714604049.145393</v>
      </c>
      <c r="O217" s="25"/>
      <c r="P217" s="23">
        <v>32566</v>
      </c>
      <c r="Q217" s="24">
        <v>25743993780.538662</v>
      </c>
      <c r="S217" s="23"/>
      <c r="W217" s="23">
        <v>32358</v>
      </c>
      <c r="X217" s="1">
        <f>[1]CalculateLowerTotal!N217</f>
        <v>3312182642.8676925</v>
      </c>
    </row>
    <row r="218" spans="1:24" x14ac:dyDescent="0.3">
      <c r="A218" s="17">
        <v>32359</v>
      </c>
      <c r="B218" s="1">
        <v>3136547325.5217004</v>
      </c>
      <c r="C218" s="1"/>
      <c r="D218" s="21">
        <v>32957</v>
      </c>
      <c r="E218" s="22">
        <v>3818700980.3056526</v>
      </c>
      <c r="G218" s="23">
        <v>32516</v>
      </c>
      <c r="H218" s="24">
        <v>72904793350.015808</v>
      </c>
      <c r="I218" s="24"/>
      <c r="J218" s="23">
        <v>32359</v>
      </c>
      <c r="K218" s="25">
        <v>3136547325.5217004</v>
      </c>
      <c r="L218" s="25"/>
      <c r="M218" s="23">
        <v>32957</v>
      </c>
      <c r="N218" s="25">
        <v>49714604049.145393</v>
      </c>
      <c r="O218" s="25"/>
      <c r="P218" s="23">
        <v>33229</v>
      </c>
      <c r="Q218" s="24">
        <v>25685759944.169403</v>
      </c>
      <c r="S218" s="23"/>
      <c r="W218" s="23">
        <v>32359</v>
      </c>
      <c r="X218" s="1">
        <f>[1]CalculateLowerTotal!N218</f>
        <v>3105181852.2664833</v>
      </c>
    </row>
    <row r="219" spans="1:24" x14ac:dyDescent="0.3">
      <c r="A219" s="17">
        <v>32360</v>
      </c>
      <c r="B219" s="1">
        <v>2927445258.2432427</v>
      </c>
      <c r="C219" s="1"/>
      <c r="D219" s="21">
        <v>32970</v>
      </c>
      <c r="E219" s="22">
        <v>3818700980.3056526</v>
      </c>
      <c r="G219" s="23">
        <v>32449</v>
      </c>
      <c r="H219" s="24">
        <v>72322800896.844818</v>
      </c>
      <c r="I219" s="24"/>
      <c r="J219" s="23">
        <v>32360</v>
      </c>
      <c r="K219" s="25">
        <v>2927445258.2432427</v>
      </c>
      <c r="L219" s="25"/>
      <c r="M219" s="23">
        <v>32970</v>
      </c>
      <c r="N219" s="25">
        <v>49714604049.145393</v>
      </c>
      <c r="O219" s="25"/>
      <c r="P219" s="23">
        <v>33109</v>
      </c>
      <c r="Q219" s="24">
        <v>25413225846.218678</v>
      </c>
      <c r="S219" s="23"/>
      <c r="W219" s="23">
        <v>32360</v>
      </c>
      <c r="X219" s="1">
        <f>[1]CalculateLowerTotal!N219</f>
        <v>2898170805.6608105</v>
      </c>
    </row>
    <row r="220" spans="1:24" x14ac:dyDescent="0.3">
      <c r="A220" s="17">
        <v>32361</v>
      </c>
      <c r="B220" s="1">
        <v>26282056335.689053</v>
      </c>
      <c r="C220" s="1"/>
      <c r="D220" s="21">
        <v>32993</v>
      </c>
      <c r="E220" s="22">
        <v>3818700980.3056526</v>
      </c>
      <c r="G220" s="23">
        <v>33021</v>
      </c>
      <c r="H220" s="24">
        <v>72068691616.926193</v>
      </c>
      <c r="I220" s="24"/>
      <c r="J220" s="23">
        <v>32361</v>
      </c>
      <c r="K220" s="25">
        <v>30316133025.684395</v>
      </c>
      <c r="L220" s="25"/>
      <c r="M220" s="23">
        <v>32993</v>
      </c>
      <c r="N220" s="25">
        <v>49714604049.145393</v>
      </c>
      <c r="O220" s="25"/>
      <c r="P220" s="23">
        <v>33194</v>
      </c>
      <c r="Q220" s="24">
        <v>25320051750.249027</v>
      </c>
      <c r="S220" s="23"/>
      <c r="W220" s="23">
        <v>32361</v>
      </c>
      <c r="X220" s="1">
        <f>[1]CalculateLowerTotal!N220</f>
        <v>56854856912.88343</v>
      </c>
    </row>
    <row r="221" spans="1:24" x14ac:dyDescent="0.3">
      <c r="A221" s="17">
        <v>32362</v>
      </c>
      <c r="B221" s="1">
        <v>49797606996.353065</v>
      </c>
      <c r="C221" s="1"/>
      <c r="D221" s="21">
        <v>33021</v>
      </c>
      <c r="E221" s="22">
        <v>3818700980.3056526</v>
      </c>
      <c r="G221" s="23">
        <v>33023</v>
      </c>
      <c r="H221" s="24">
        <v>70899242099.365433</v>
      </c>
      <c r="I221" s="24"/>
      <c r="J221" s="23">
        <v>32362</v>
      </c>
      <c r="K221" s="25">
        <v>112073525212.98138</v>
      </c>
      <c r="L221" s="25"/>
      <c r="M221" s="23">
        <v>33021</v>
      </c>
      <c r="N221" s="25">
        <v>49714604049.145393</v>
      </c>
      <c r="O221" s="25"/>
      <c r="P221" s="23">
        <v>32516</v>
      </c>
      <c r="Q221" s="24">
        <v>24805265092.509815</v>
      </c>
      <c r="S221" s="23"/>
      <c r="W221" s="23">
        <v>32362</v>
      </c>
      <c r="X221" s="1">
        <f>[1]CalculateLowerTotal!N221</f>
        <v>131208831402.52885</v>
      </c>
    </row>
    <row r="222" spans="1:24" x14ac:dyDescent="0.3">
      <c r="A222" s="17">
        <v>32363</v>
      </c>
      <c r="B222" s="1">
        <v>3345639033.1996894</v>
      </c>
      <c r="C222" s="1"/>
      <c r="D222" s="21">
        <v>33156</v>
      </c>
      <c r="E222" s="22">
        <v>3818700980.3056526</v>
      </c>
      <c r="G222" s="23">
        <v>32607</v>
      </c>
      <c r="H222" s="24">
        <v>70677921013.036469</v>
      </c>
      <c r="I222" s="24"/>
      <c r="J222" s="23">
        <v>32363</v>
      </c>
      <c r="K222" s="25">
        <v>20917437446.903568</v>
      </c>
      <c r="L222" s="25"/>
      <c r="M222" s="23">
        <v>33156</v>
      </c>
      <c r="N222" s="25">
        <v>49714604049.145393</v>
      </c>
      <c r="O222" s="25"/>
      <c r="P222" s="23">
        <v>32341</v>
      </c>
      <c r="Q222" s="24">
        <v>24583976660.630707</v>
      </c>
      <c r="S222" s="23"/>
      <c r="W222" s="23">
        <v>32363</v>
      </c>
      <c r="X222" s="1">
        <f>[1]CalculateLowerTotal!N222</f>
        <v>25520703400.203712</v>
      </c>
    </row>
    <row r="223" spans="1:24" x14ac:dyDescent="0.3">
      <c r="A223" s="17">
        <v>32364</v>
      </c>
      <c r="B223" s="1">
        <v>2927445258.2432427</v>
      </c>
      <c r="C223" s="1"/>
      <c r="D223" s="21">
        <v>32176</v>
      </c>
      <c r="E223" s="22">
        <v>3456719914.1870809</v>
      </c>
      <c r="G223" s="23">
        <v>32784</v>
      </c>
      <c r="H223" s="24">
        <v>70656062115.354752</v>
      </c>
      <c r="I223" s="24"/>
      <c r="J223" s="23">
        <v>32364</v>
      </c>
      <c r="K223" s="25">
        <v>4006726929.9841795</v>
      </c>
      <c r="L223" s="25"/>
      <c r="M223" s="23">
        <v>32176</v>
      </c>
      <c r="N223" s="25">
        <v>44861867316.386665</v>
      </c>
      <c r="O223" s="25"/>
      <c r="P223" s="23">
        <v>32252</v>
      </c>
      <c r="Q223" s="24">
        <v>24378993710.714203</v>
      </c>
      <c r="S223" s="23"/>
      <c r="W223" s="23">
        <v>32364</v>
      </c>
      <c r="X223" s="1">
        <f>[1]CalculateLowerTotal!N223</f>
        <v>4178630654.2610631</v>
      </c>
    </row>
    <row r="224" spans="1:24" x14ac:dyDescent="0.3">
      <c r="A224" s="17">
        <v>32365</v>
      </c>
      <c r="B224" s="1">
        <v>2927445258.2432427</v>
      </c>
      <c r="C224" s="1"/>
      <c r="D224" s="21">
        <v>32374</v>
      </c>
      <c r="E224" s="22">
        <v>3456719914.1870809</v>
      </c>
      <c r="G224" s="23">
        <v>32812</v>
      </c>
      <c r="H224" s="24">
        <v>70615076817.86525</v>
      </c>
      <c r="I224" s="24"/>
      <c r="J224" s="23">
        <v>32365</v>
      </c>
      <c r="K224" s="25">
        <v>3208878196.8421965</v>
      </c>
      <c r="L224" s="25"/>
      <c r="M224" s="23">
        <v>32374</v>
      </c>
      <c r="N224" s="25">
        <v>44861867316.386665</v>
      </c>
      <c r="O224" s="25"/>
      <c r="P224" s="23">
        <v>33021</v>
      </c>
      <c r="Q224" s="24">
        <v>23915452758.7267</v>
      </c>
      <c r="S224" s="23"/>
      <c r="W224" s="23">
        <v>32365</v>
      </c>
      <c r="X224" s="1">
        <f>[1]CalculateLowerTotal!N224</f>
        <v>3230364500.0914907</v>
      </c>
    </row>
    <row r="225" spans="1:24" x14ac:dyDescent="0.3">
      <c r="A225" s="17">
        <v>32366</v>
      </c>
      <c r="B225" s="1">
        <v>2927445258.2432427</v>
      </c>
      <c r="C225" s="1"/>
      <c r="D225" s="21">
        <v>32554</v>
      </c>
      <c r="E225" s="22">
        <v>3456719914.1870809</v>
      </c>
      <c r="G225" s="23">
        <v>32453</v>
      </c>
      <c r="H225" s="24">
        <v>70538570737.382217</v>
      </c>
      <c r="I225" s="24"/>
      <c r="J225" s="23">
        <v>32366</v>
      </c>
      <c r="K225" s="25">
        <v>3050401392.1329041</v>
      </c>
      <c r="L225" s="25"/>
      <c r="M225" s="23">
        <v>32554</v>
      </c>
      <c r="N225" s="25">
        <v>44861867316.386665</v>
      </c>
      <c r="O225" s="25"/>
      <c r="P225" s="23">
        <v>33092</v>
      </c>
      <c r="Q225" s="24">
        <v>23468217291.152653</v>
      </c>
      <c r="S225" s="23"/>
      <c r="W225" s="23">
        <v>32366</v>
      </c>
      <c r="X225" s="1">
        <f>[1]CalculateLowerTotal!N225</f>
        <v>3019897378.211575</v>
      </c>
    </row>
    <row r="226" spans="1:24" x14ac:dyDescent="0.3">
      <c r="A226" s="17">
        <v>32367</v>
      </c>
      <c r="B226" s="1">
        <v>2509238792.7758341</v>
      </c>
      <c r="C226" s="1"/>
      <c r="D226" s="21">
        <v>32675</v>
      </c>
      <c r="E226" s="22">
        <v>3456719914.1870809</v>
      </c>
      <c r="G226" s="23">
        <v>32512</v>
      </c>
      <c r="H226" s="24">
        <v>67830803311.239777</v>
      </c>
      <c r="I226" s="24"/>
      <c r="J226" s="23">
        <v>32367</v>
      </c>
      <c r="K226" s="25">
        <v>2574815398.5772815</v>
      </c>
      <c r="L226" s="25"/>
      <c r="M226" s="23">
        <v>32675</v>
      </c>
      <c r="N226" s="25">
        <v>44861867316.386665</v>
      </c>
      <c r="O226" s="25"/>
      <c r="P226" s="23">
        <v>33023</v>
      </c>
      <c r="Q226" s="24">
        <v>23340102896.282749</v>
      </c>
      <c r="S226" s="23"/>
      <c r="W226" s="23">
        <v>32367</v>
      </c>
      <c r="X226" s="1">
        <f>[1]CalculateLowerTotal!N226</f>
        <v>2549067244.5915089</v>
      </c>
    </row>
    <row r="227" spans="1:24" x14ac:dyDescent="0.3">
      <c r="A227" s="17">
        <v>32368</v>
      </c>
      <c r="B227" s="1">
        <v>2300135560.0421305</v>
      </c>
      <c r="C227" s="1"/>
      <c r="D227" s="21">
        <v>33224</v>
      </c>
      <c r="E227" s="22">
        <v>3456719914.1870809</v>
      </c>
      <c r="G227" s="23">
        <v>32763</v>
      </c>
      <c r="H227" s="24">
        <v>67710579561.944809</v>
      </c>
      <c r="I227" s="24"/>
      <c r="J227" s="23">
        <v>32368</v>
      </c>
      <c r="K227" s="25">
        <v>2330191504.367794</v>
      </c>
      <c r="L227" s="25"/>
      <c r="M227" s="23">
        <v>33224</v>
      </c>
      <c r="N227" s="25">
        <v>44861867316.386665</v>
      </c>
      <c r="O227" s="25"/>
      <c r="P227" s="23">
        <v>32449</v>
      </c>
      <c r="Q227" s="24">
        <v>23076886164.524555</v>
      </c>
      <c r="S227" s="23"/>
      <c r="W227" s="23">
        <v>32368</v>
      </c>
      <c r="X227" s="1">
        <f>[1]CalculateLowerTotal!N227</f>
        <v>2306889589.3241162</v>
      </c>
    </row>
    <row r="228" spans="1:24" x14ac:dyDescent="0.3">
      <c r="A228" s="17">
        <v>32369</v>
      </c>
      <c r="B228" s="1">
        <v>2091032327.3084254</v>
      </c>
      <c r="C228" s="1"/>
      <c r="D228" s="21">
        <v>32159</v>
      </c>
      <c r="E228" s="22">
        <v>3062306775.3718877</v>
      </c>
      <c r="G228" s="23">
        <v>32554</v>
      </c>
      <c r="H228" s="24">
        <v>65448186566.296776</v>
      </c>
      <c r="I228" s="24"/>
      <c r="J228" s="23">
        <v>32369</v>
      </c>
      <c r="K228" s="25">
        <v>2091032327.3084254</v>
      </c>
      <c r="L228" s="25"/>
      <c r="M228" s="23">
        <v>32159</v>
      </c>
      <c r="N228" s="25">
        <v>39996020880.119247</v>
      </c>
      <c r="O228" s="25"/>
      <c r="P228" s="23">
        <v>32974</v>
      </c>
      <c r="Q228" s="24">
        <v>22618003925.251839</v>
      </c>
      <c r="S228" s="23"/>
      <c r="W228" s="23">
        <v>32369</v>
      </c>
      <c r="X228" s="1">
        <f>[1]CalculateLowerTotal!N228</f>
        <v>2070122004.0353413</v>
      </c>
    </row>
    <row r="229" spans="1:24" x14ac:dyDescent="0.3">
      <c r="A229" s="17">
        <v>32370</v>
      </c>
      <c r="B229" s="1">
        <v>96828708317.680435</v>
      </c>
      <c r="C229" s="1"/>
      <c r="D229" s="21">
        <v>32241</v>
      </c>
      <c r="E229" s="22">
        <v>3062306775.3718877</v>
      </c>
      <c r="G229" s="23">
        <v>33226</v>
      </c>
      <c r="H229" s="24">
        <v>64532846441.178421</v>
      </c>
      <c r="I229" s="24"/>
      <c r="J229" s="23">
        <v>32370</v>
      </c>
      <c r="K229" s="25">
        <v>121640239153.90132</v>
      </c>
      <c r="L229" s="25"/>
      <c r="M229" s="23">
        <v>32241</v>
      </c>
      <c r="N229" s="25">
        <v>39996020880.119247</v>
      </c>
      <c r="O229" s="25"/>
      <c r="P229" s="23">
        <v>32554</v>
      </c>
      <c r="Q229" s="24">
        <v>22597039815.013405</v>
      </c>
      <c r="S229" s="23"/>
      <c r="W229" s="23">
        <v>32370</v>
      </c>
      <c r="X229" s="1">
        <f>[1]CalculateLowerTotal!N229</f>
        <v>259042011171.05334</v>
      </c>
    </row>
    <row r="230" spans="1:24" x14ac:dyDescent="0.3">
      <c r="A230" s="17">
        <v>32371</v>
      </c>
      <c r="B230" s="1">
        <v>87145812243.617859</v>
      </c>
      <c r="C230" s="1"/>
      <c r="D230" s="21">
        <v>32546</v>
      </c>
      <c r="E230" s="22">
        <v>3062306775.3718877</v>
      </c>
      <c r="G230" s="23">
        <v>33010</v>
      </c>
      <c r="H230" s="24">
        <v>64120260339.76339</v>
      </c>
      <c r="I230" s="24"/>
      <c r="J230" s="23">
        <v>32371</v>
      </c>
      <c r="K230" s="25">
        <v>316642079516.98181</v>
      </c>
      <c r="L230" s="25"/>
      <c r="M230" s="23">
        <v>32546</v>
      </c>
      <c r="N230" s="25">
        <v>39996020880.119247</v>
      </c>
      <c r="O230" s="25"/>
      <c r="P230" s="23">
        <v>32928</v>
      </c>
      <c r="Q230" s="24">
        <v>22452619955.182835</v>
      </c>
      <c r="S230" s="23"/>
      <c r="W230" s="23">
        <v>32371</v>
      </c>
      <c r="X230" s="1">
        <f>[1]CalculateLowerTotal!N230</f>
        <v>382499005035.37732</v>
      </c>
    </row>
    <row r="231" spans="1:24" x14ac:dyDescent="0.3">
      <c r="A231" s="17">
        <v>32372</v>
      </c>
      <c r="B231" s="1">
        <v>2718342025.5095382</v>
      </c>
      <c r="C231" s="1"/>
      <c r="D231" s="21">
        <v>32683</v>
      </c>
      <c r="E231" s="22">
        <v>3062306775.3718877</v>
      </c>
      <c r="G231" s="23">
        <v>32543</v>
      </c>
      <c r="H231" s="24">
        <v>63500014907.384087</v>
      </c>
      <c r="I231" s="24"/>
      <c r="J231" s="23">
        <v>32372</v>
      </c>
      <c r="K231" s="25">
        <v>21143240379.483223</v>
      </c>
      <c r="L231" s="25"/>
      <c r="M231" s="23">
        <v>32683</v>
      </c>
      <c r="N231" s="25">
        <v>39996020880.119247</v>
      </c>
      <c r="O231" s="25"/>
      <c r="P231" s="23">
        <v>32597</v>
      </c>
      <c r="Q231" s="24">
        <v>22445631919.995926</v>
      </c>
      <c r="S231" s="23"/>
      <c r="W231" s="23">
        <v>32372</v>
      </c>
      <c r="X231" s="1">
        <f>[1]CalculateLowerTotal!N231</f>
        <v>35238426573.95256</v>
      </c>
    </row>
    <row r="232" spans="1:24" x14ac:dyDescent="0.3">
      <c r="A232" s="17">
        <v>32373</v>
      </c>
      <c r="B232" s="1">
        <v>2718342025.5095382</v>
      </c>
      <c r="C232" s="1"/>
      <c r="D232" s="21">
        <v>32811</v>
      </c>
      <c r="E232" s="22">
        <v>3062306775.3718877</v>
      </c>
      <c r="G232" s="23">
        <v>32500</v>
      </c>
      <c r="H232" s="24">
        <v>63215849578.600052</v>
      </c>
      <c r="I232" s="24"/>
      <c r="J232" s="23">
        <v>32373</v>
      </c>
      <c r="K232" s="25">
        <v>6004403791.4734116</v>
      </c>
      <c r="L232" s="25"/>
      <c r="M232" s="23">
        <v>32811</v>
      </c>
      <c r="N232" s="25">
        <v>39996020880.119247</v>
      </c>
      <c r="O232" s="25"/>
      <c r="P232" s="23">
        <v>32500</v>
      </c>
      <c r="Q232" s="24">
        <v>22145145570.935917</v>
      </c>
      <c r="S232" s="23"/>
      <c r="W232" s="23">
        <v>32373</v>
      </c>
      <c r="X232" s="1">
        <f>[1]CalculateLowerTotal!N232</f>
        <v>12190469394.868023</v>
      </c>
    </row>
    <row r="233" spans="1:24" x14ac:dyDescent="0.3">
      <c r="A233" s="17">
        <v>32374</v>
      </c>
      <c r="B233" s="1">
        <v>2927445258.2432427</v>
      </c>
      <c r="C233" s="1"/>
      <c r="D233" s="21">
        <v>32927</v>
      </c>
      <c r="E233" s="22">
        <v>3062306775.3718877</v>
      </c>
      <c r="G233" s="23">
        <v>32362</v>
      </c>
      <c r="H233" s="24">
        <v>62275918216.628311</v>
      </c>
      <c r="I233" s="24"/>
      <c r="J233" s="23">
        <v>32374</v>
      </c>
      <c r="K233" s="25">
        <v>67782996283.498093</v>
      </c>
      <c r="L233" s="25"/>
      <c r="M233" s="23">
        <v>32927</v>
      </c>
      <c r="N233" s="25">
        <v>39996020880.119247</v>
      </c>
      <c r="O233" s="25"/>
      <c r="P233" s="23">
        <v>32784</v>
      </c>
      <c r="Q233" s="24">
        <v>22037995379.886787</v>
      </c>
      <c r="S233" s="23"/>
      <c r="W233" s="23">
        <v>32374</v>
      </c>
      <c r="X233" s="1">
        <f>[1]CalculateLowerTotal!N233</f>
        <v>132367494889.78867</v>
      </c>
    </row>
    <row r="234" spans="1:24" x14ac:dyDescent="0.3">
      <c r="A234" s="17">
        <v>32375</v>
      </c>
      <c r="B234" s="1">
        <v>282185093390.07141</v>
      </c>
      <c r="C234" s="1"/>
      <c r="D234" s="21">
        <v>33015</v>
      </c>
      <c r="E234" s="22">
        <v>3062306775.3718877</v>
      </c>
      <c r="G234" s="23">
        <v>32641</v>
      </c>
      <c r="H234" s="24">
        <v>61983555826.560287</v>
      </c>
      <c r="I234" s="24"/>
      <c r="J234" s="23">
        <v>32375</v>
      </c>
      <c r="K234" s="25">
        <v>808372893750.11475</v>
      </c>
      <c r="L234" s="25"/>
      <c r="M234" s="23">
        <v>33015</v>
      </c>
      <c r="N234" s="25">
        <v>39996020880.119247</v>
      </c>
      <c r="O234" s="25"/>
      <c r="P234" s="23">
        <v>32453</v>
      </c>
      <c r="Q234" s="24">
        <v>22003055144.889595</v>
      </c>
      <c r="S234" s="23"/>
      <c r="W234" s="23">
        <v>32375</v>
      </c>
      <c r="X234" s="1">
        <f>[1]CalculateLowerTotal!N234</f>
        <v>1508829457728.762</v>
      </c>
    </row>
    <row r="235" spans="1:24" x14ac:dyDescent="0.3">
      <c r="A235" s="17">
        <v>32376</v>
      </c>
      <c r="B235" s="1">
        <v>62247008745.441322</v>
      </c>
      <c r="C235" s="1"/>
      <c r="D235" s="21">
        <v>33027</v>
      </c>
      <c r="E235" s="22">
        <v>3062306775.3718877</v>
      </c>
      <c r="G235" s="23">
        <v>32347</v>
      </c>
      <c r="H235" s="24">
        <v>61885190907.210121</v>
      </c>
      <c r="I235" s="24"/>
      <c r="J235" s="23">
        <v>32376</v>
      </c>
      <c r="K235" s="25">
        <v>149114154713.70233</v>
      </c>
      <c r="L235" s="25"/>
      <c r="M235" s="23">
        <v>33027</v>
      </c>
      <c r="N235" s="25">
        <v>39996020880.119247</v>
      </c>
      <c r="O235" s="25"/>
      <c r="P235" s="23">
        <v>32763</v>
      </c>
      <c r="Q235" s="24">
        <v>20852355415.053349</v>
      </c>
      <c r="S235" s="23"/>
      <c r="W235" s="23">
        <v>32376</v>
      </c>
      <c r="X235" s="1">
        <f>[1]CalculateLowerTotal!N235</f>
        <v>175523986474.96759</v>
      </c>
    </row>
    <row r="236" spans="1:24" x14ac:dyDescent="0.3">
      <c r="A236" s="17">
        <v>32377</v>
      </c>
      <c r="B236" s="1">
        <v>27665309173.201145</v>
      </c>
      <c r="C236" s="1"/>
      <c r="D236" s="21">
        <v>32251</v>
      </c>
      <c r="E236" s="22">
        <v>2681535986.6023602</v>
      </c>
      <c r="G236" s="23">
        <v>33200</v>
      </c>
      <c r="H236" s="24">
        <v>61838740770.710815</v>
      </c>
      <c r="I236" s="24"/>
      <c r="J236" s="23">
        <v>32377</v>
      </c>
      <c r="K236" s="25">
        <v>29487792400.618702</v>
      </c>
      <c r="L236" s="25"/>
      <c r="M236" s="23">
        <v>32251</v>
      </c>
      <c r="N236" s="25">
        <v>35096203870.267929</v>
      </c>
      <c r="O236" s="25"/>
      <c r="P236" s="23">
        <v>33200</v>
      </c>
      <c r="Q236" s="24">
        <v>20749863971.750378</v>
      </c>
      <c r="S236" s="23"/>
      <c r="W236" s="23">
        <v>32377</v>
      </c>
      <c r="X236" s="1">
        <f>[1]CalculateLowerTotal!N236</f>
        <v>29593562947.606503</v>
      </c>
    </row>
    <row r="237" spans="1:24" x14ac:dyDescent="0.3">
      <c r="A237" s="17">
        <v>32378</v>
      </c>
      <c r="B237" s="1">
        <v>3136547325.5217004</v>
      </c>
      <c r="C237" s="1"/>
      <c r="D237" s="21">
        <v>32296</v>
      </c>
      <c r="E237" s="22">
        <v>2681535986.6023602</v>
      </c>
      <c r="G237" s="23">
        <v>32606</v>
      </c>
      <c r="H237" s="24">
        <v>61412492863.871895</v>
      </c>
      <c r="I237" s="24"/>
      <c r="J237" s="23">
        <v>32378</v>
      </c>
      <c r="K237" s="25">
        <v>5305678493.3090611</v>
      </c>
      <c r="L237" s="25"/>
      <c r="M237" s="23">
        <v>32296</v>
      </c>
      <c r="N237" s="25">
        <v>35096203870.267929</v>
      </c>
      <c r="O237" s="25"/>
      <c r="P237" s="23">
        <v>32512</v>
      </c>
      <c r="Q237" s="24">
        <v>20556527764.463715</v>
      </c>
      <c r="S237" s="23"/>
      <c r="W237" s="23">
        <v>32378</v>
      </c>
      <c r="X237" s="1">
        <f>[1]CalculateLowerTotal!N237</f>
        <v>20976637437.158707</v>
      </c>
    </row>
    <row r="238" spans="1:24" x14ac:dyDescent="0.3">
      <c r="A238" s="17">
        <v>32379</v>
      </c>
      <c r="B238" s="1">
        <v>47031101321.327019</v>
      </c>
      <c r="C238" s="1"/>
      <c r="D238" s="21">
        <v>32406</v>
      </c>
      <c r="E238" s="22">
        <v>2681535986.6023602</v>
      </c>
      <c r="G238" s="23">
        <v>32374</v>
      </c>
      <c r="H238" s="24">
        <v>61398831111.067772</v>
      </c>
      <c r="I238" s="24"/>
      <c r="J238" s="23">
        <v>32379</v>
      </c>
      <c r="K238" s="25">
        <v>103277911949.91798</v>
      </c>
      <c r="L238" s="25"/>
      <c r="M238" s="23">
        <v>32406</v>
      </c>
      <c r="N238" s="25">
        <v>35096203870.267929</v>
      </c>
      <c r="O238" s="25"/>
      <c r="P238" s="23">
        <v>32374</v>
      </c>
      <c r="Q238" s="24">
        <v>20400461252.738895</v>
      </c>
      <c r="S238" s="23"/>
      <c r="W238" s="23">
        <v>32379</v>
      </c>
      <c r="X238" s="1">
        <f>[1]CalculateLowerTotal!N238</f>
        <v>140050884755.61252</v>
      </c>
    </row>
    <row r="239" spans="1:24" x14ac:dyDescent="0.3">
      <c r="A239" s="17">
        <v>32380</v>
      </c>
      <c r="B239" s="1">
        <v>29048688222.180126</v>
      </c>
      <c r="C239" s="1"/>
      <c r="D239" s="21">
        <v>32419</v>
      </c>
      <c r="E239" s="22">
        <v>2681535986.6023602</v>
      </c>
      <c r="G239" s="23">
        <v>32811</v>
      </c>
      <c r="H239" s="24">
        <v>60579123510.351158</v>
      </c>
      <c r="I239" s="24"/>
      <c r="J239" s="23">
        <v>32380</v>
      </c>
      <c r="K239" s="25">
        <v>217204369167.47256</v>
      </c>
      <c r="L239" s="25"/>
      <c r="M239" s="23">
        <v>32419</v>
      </c>
      <c r="N239" s="25">
        <v>35096203870.267929</v>
      </c>
      <c r="O239" s="25"/>
      <c r="P239" s="23">
        <v>32362</v>
      </c>
      <c r="Q239" s="24">
        <v>20256041441.677296</v>
      </c>
      <c r="S239" s="23"/>
      <c r="W239" s="23">
        <v>32380</v>
      </c>
      <c r="X239" s="1">
        <f>[1]CalculateLowerTotal!N239</f>
        <v>269800040041.21313</v>
      </c>
    </row>
    <row r="240" spans="1:24" x14ac:dyDescent="0.3">
      <c r="A240" s="17">
        <v>32381</v>
      </c>
      <c r="B240" s="1">
        <v>3136547325.5217004</v>
      </c>
      <c r="C240" s="1"/>
      <c r="D240" s="21">
        <v>32534</v>
      </c>
      <c r="E240" s="22">
        <v>2681535986.6023602</v>
      </c>
      <c r="G240" s="23">
        <v>33159</v>
      </c>
      <c r="H240" s="24">
        <v>60398787811.983971</v>
      </c>
      <c r="I240" s="24"/>
      <c r="J240" s="23">
        <v>32381</v>
      </c>
      <c r="K240" s="25">
        <v>5827920627.521697</v>
      </c>
      <c r="L240" s="25"/>
      <c r="M240" s="23">
        <v>32534</v>
      </c>
      <c r="N240" s="25">
        <v>35096203870.267929</v>
      </c>
      <c r="O240" s="25"/>
      <c r="P240" s="23">
        <v>32505</v>
      </c>
      <c r="Q240" s="24">
        <v>20249053331.017471</v>
      </c>
      <c r="S240" s="23"/>
      <c r="W240" s="23">
        <v>32381</v>
      </c>
      <c r="X240" s="1">
        <f>[1]CalculateLowerTotal!N240</f>
        <v>6331015146.8767204</v>
      </c>
    </row>
    <row r="241" spans="1:24" x14ac:dyDescent="0.3">
      <c r="A241" s="17">
        <v>32382</v>
      </c>
      <c r="B241" s="1">
        <v>2509238792.7758341</v>
      </c>
      <c r="C241" s="1"/>
      <c r="D241" s="21">
        <v>32571</v>
      </c>
      <c r="E241" s="22">
        <v>2681535986.6023602</v>
      </c>
      <c r="G241" s="23">
        <v>32505</v>
      </c>
      <c r="H241" s="24">
        <v>60251240459.58667</v>
      </c>
      <c r="I241" s="24"/>
      <c r="J241" s="23">
        <v>32382</v>
      </c>
      <c r="K241" s="25">
        <v>2984669200.3431377</v>
      </c>
      <c r="L241" s="25"/>
      <c r="M241" s="23">
        <v>32571</v>
      </c>
      <c r="N241" s="25">
        <v>35096203870.267929</v>
      </c>
      <c r="O241" s="25"/>
      <c r="P241" s="23">
        <v>33010</v>
      </c>
      <c r="Q241" s="24">
        <v>20158208667.183083</v>
      </c>
      <c r="S241" s="23"/>
      <c r="W241" s="23">
        <v>32382</v>
      </c>
      <c r="X241" s="1">
        <f>[1]CalculateLowerTotal!N241</f>
        <v>3031691108.869473</v>
      </c>
    </row>
    <row r="242" spans="1:24" x14ac:dyDescent="0.3">
      <c r="A242" s="17">
        <v>32383</v>
      </c>
      <c r="B242" s="1">
        <v>2300135560.0421305</v>
      </c>
      <c r="C242" s="1"/>
      <c r="D242" s="21">
        <v>32574</v>
      </c>
      <c r="E242" s="22">
        <v>2681535986.6023602</v>
      </c>
      <c r="G242" s="23">
        <v>32703</v>
      </c>
      <c r="H242" s="24">
        <v>59535362492.149681</v>
      </c>
      <c r="I242" s="24"/>
      <c r="J242" s="23">
        <v>32383</v>
      </c>
      <c r="K242" s="25">
        <v>6732021355.8418417</v>
      </c>
      <c r="L242" s="25"/>
      <c r="M242" s="23">
        <v>32574</v>
      </c>
      <c r="N242" s="25">
        <v>35096203870.267929</v>
      </c>
      <c r="O242" s="25"/>
      <c r="P242" s="23">
        <v>32616</v>
      </c>
      <c r="Q242" s="24">
        <v>20151220611.993973</v>
      </c>
      <c r="S242" s="23"/>
      <c r="W242" s="23">
        <v>32383</v>
      </c>
      <c r="X242" s="1">
        <f>[1]CalculateLowerTotal!N242</f>
        <v>8136851360.61199</v>
      </c>
    </row>
    <row r="243" spans="1:24" x14ac:dyDescent="0.3">
      <c r="A243" s="17">
        <v>32384</v>
      </c>
      <c r="B243" s="1">
        <v>224088979060.6326</v>
      </c>
      <c r="C243" s="1"/>
      <c r="D243" s="21">
        <v>32920</v>
      </c>
      <c r="E243" s="22">
        <v>2681535986.6023602</v>
      </c>
      <c r="G243" s="23">
        <v>32741</v>
      </c>
      <c r="H243" s="24">
        <v>57357672623.70018</v>
      </c>
      <c r="I243" s="24"/>
      <c r="J243" s="23">
        <v>32384</v>
      </c>
      <c r="K243" s="25">
        <v>1096194248513.7664</v>
      </c>
      <c r="L243" s="25"/>
      <c r="M243" s="23">
        <v>32920</v>
      </c>
      <c r="N243" s="25">
        <v>35096203870.267929</v>
      </c>
      <c r="O243" s="25"/>
      <c r="P243" s="23">
        <v>32680</v>
      </c>
      <c r="Q243" s="24">
        <v>19981177934.098339</v>
      </c>
      <c r="S243" s="23"/>
      <c r="W243" s="23">
        <v>32384</v>
      </c>
      <c r="X243" s="1">
        <f>[1]CalculateLowerTotal!N243</f>
        <v>1798701028475.9561</v>
      </c>
    </row>
    <row r="244" spans="1:24" x14ac:dyDescent="0.3">
      <c r="A244" s="17">
        <v>32385</v>
      </c>
      <c r="B244" s="1">
        <v>56713997395.388481</v>
      </c>
      <c r="C244" s="1"/>
      <c r="D244" s="21">
        <v>32272</v>
      </c>
      <c r="E244" s="22">
        <v>2300463030.0342731</v>
      </c>
      <c r="G244" s="23">
        <v>32895</v>
      </c>
      <c r="H244" s="24">
        <v>57103563326.938774</v>
      </c>
      <c r="I244" s="24"/>
      <c r="J244" s="23">
        <v>32385</v>
      </c>
      <c r="K244" s="25">
        <v>168696984020.89001</v>
      </c>
      <c r="L244" s="25"/>
      <c r="M244" s="23">
        <v>32272</v>
      </c>
      <c r="N244" s="25">
        <v>30159595897.297333</v>
      </c>
      <c r="O244" s="25"/>
      <c r="P244" s="23">
        <v>32741</v>
      </c>
      <c r="Q244" s="24">
        <v>19941578933.230381</v>
      </c>
      <c r="S244" s="23"/>
      <c r="W244" s="23">
        <v>32385</v>
      </c>
      <c r="X244" s="1">
        <f>[1]CalculateLowerTotal!N244</f>
        <v>203243078154.81757</v>
      </c>
    </row>
    <row r="245" spans="1:24" x14ac:dyDescent="0.3">
      <c r="A245" s="17">
        <v>32386</v>
      </c>
      <c r="B245" s="1">
        <v>30431814848.224159</v>
      </c>
      <c r="C245" s="1"/>
      <c r="D245" s="21">
        <v>32395</v>
      </c>
      <c r="E245" s="22">
        <v>2300463030.0342731</v>
      </c>
      <c r="G245" s="23">
        <v>33059</v>
      </c>
      <c r="H245" s="24">
        <v>56275658619.880951</v>
      </c>
      <c r="I245" s="24"/>
      <c r="J245" s="23">
        <v>32386</v>
      </c>
      <c r="K245" s="25">
        <v>32429169019.276638</v>
      </c>
      <c r="L245" s="25"/>
      <c r="M245" s="23">
        <v>32395</v>
      </c>
      <c r="N245" s="25">
        <v>30159595897.297333</v>
      </c>
      <c r="O245" s="25"/>
      <c r="P245" s="23">
        <v>32926</v>
      </c>
      <c r="Q245" s="24">
        <v>19922944168.362656</v>
      </c>
      <c r="S245" s="23"/>
      <c r="W245" s="23">
        <v>32386</v>
      </c>
      <c r="X245" s="1">
        <f>[1]CalculateLowerTotal!N245</f>
        <v>32526489964.706116</v>
      </c>
    </row>
    <row r="246" spans="1:24" x14ac:dyDescent="0.3">
      <c r="A246" s="17">
        <v>32387</v>
      </c>
      <c r="B246" s="1">
        <v>22132247338.560913</v>
      </c>
      <c r="C246" s="1"/>
      <c r="D246" s="21">
        <v>32604</v>
      </c>
      <c r="E246" s="22">
        <v>2300463030.0342731</v>
      </c>
      <c r="G246" s="23">
        <v>33157</v>
      </c>
      <c r="H246" s="24">
        <v>56204617335.942932</v>
      </c>
      <c r="I246" s="24"/>
      <c r="J246" s="23">
        <v>32387</v>
      </c>
      <c r="K246" s="25">
        <v>22525706987.683575</v>
      </c>
      <c r="L246" s="25"/>
      <c r="M246" s="23">
        <v>32604</v>
      </c>
      <c r="N246" s="25">
        <v>30159595897.297333</v>
      </c>
      <c r="O246" s="25"/>
      <c r="P246" s="23">
        <v>32486</v>
      </c>
      <c r="Q246" s="24">
        <v>19888003854.294369</v>
      </c>
      <c r="S246" s="23"/>
      <c r="W246" s="23">
        <v>32387</v>
      </c>
      <c r="X246" s="1">
        <f>[1]CalculateLowerTotal!N246</f>
        <v>22365671760.680481</v>
      </c>
    </row>
    <row r="247" spans="1:24" x14ac:dyDescent="0.3">
      <c r="A247" s="17">
        <v>32388</v>
      </c>
      <c r="B247" s="1">
        <v>2927445258.2432427</v>
      </c>
      <c r="C247" s="1"/>
      <c r="D247" s="21">
        <v>32877</v>
      </c>
      <c r="E247" s="22">
        <v>2300463030.0342731</v>
      </c>
      <c r="G247" s="23">
        <v>32341</v>
      </c>
      <c r="H247" s="24">
        <v>56084393496.708466</v>
      </c>
      <c r="I247" s="24"/>
      <c r="J247" s="23">
        <v>32388</v>
      </c>
      <c r="K247" s="25">
        <v>3096851487.3125134</v>
      </c>
      <c r="L247" s="25"/>
      <c r="M247" s="23">
        <v>32877</v>
      </c>
      <c r="N247" s="25">
        <v>30159595897.297333</v>
      </c>
      <c r="O247" s="25"/>
      <c r="P247" s="23">
        <v>32641</v>
      </c>
      <c r="Q247" s="24">
        <v>19706314429.631897</v>
      </c>
      <c r="S247" s="23"/>
      <c r="W247" s="23">
        <v>32388</v>
      </c>
      <c r="X247" s="1">
        <f>[1]CalculateLowerTotal!N247</f>
        <v>3079859081.6266184</v>
      </c>
    </row>
    <row r="248" spans="1:24" x14ac:dyDescent="0.3">
      <c r="A248" s="17">
        <v>32389</v>
      </c>
      <c r="B248" s="1">
        <v>2509238792.7758341</v>
      </c>
      <c r="C248" s="1"/>
      <c r="D248" s="21">
        <v>32908</v>
      </c>
      <c r="E248" s="22">
        <v>2300463030.0342731</v>
      </c>
      <c r="G248" s="23">
        <v>32379</v>
      </c>
      <c r="H248" s="24">
        <v>54710017124.149055</v>
      </c>
      <c r="I248" s="24"/>
      <c r="J248" s="23">
        <v>32389</v>
      </c>
      <c r="K248" s="25">
        <v>2574815398.5772815</v>
      </c>
      <c r="L248" s="25"/>
      <c r="M248" s="23">
        <v>32908</v>
      </c>
      <c r="N248" s="25">
        <v>30159595897.297333</v>
      </c>
      <c r="O248" s="25"/>
      <c r="P248" s="23">
        <v>32606</v>
      </c>
      <c r="Q248" s="24">
        <v>19561894635.462708</v>
      </c>
      <c r="S248" s="23"/>
      <c r="W248" s="23">
        <v>32389</v>
      </c>
      <c r="X248" s="1">
        <f>[1]CalculateLowerTotal!N248</f>
        <v>2549067244.5915089</v>
      </c>
    </row>
    <row r="249" spans="1:24" x14ac:dyDescent="0.3">
      <c r="A249" s="17">
        <v>32390</v>
      </c>
      <c r="B249" s="1">
        <v>240688265533.73822</v>
      </c>
      <c r="C249" s="1"/>
      <c r="D249" s="21">
        <v>32961</v>
      </c>
      <c r="E249" s="22">
        <v>2300463030.0342731</v>
      </c>
      <c r="G249" s="23">
        <v>32352</v>
      </c>
      <c r="H249" s="24">
        <v>52368385775.66877</v>
      </c>
      <c r="I249" s="24"/>
      <c r="J249" s="23">
        <v>32390</v>
      </c>
      <c r="K249" s="25">
        <v>746007850151.96289</v>
      </c>
      <c r="L249" s="25"/>
      <c r="M249" s="23">
        <v>32961</v>
      </c>
      <c r="N249" s="25">
        <v>30159595897.297333</v>
      </c>
      <c r="O249" s="25"/>
      <c r="P249" s="23">
        <v>32607</v>
      </c>
      <c r="Q249" s="24">
        <v>19538601139.599129</v>
      </c>
      <c r="S249" s="23"/>
      <c r="W249" s="23">
        <v>32390</v>
      </c>
      <c r="X249" s="1">
        <f>[1]CalculateLowerTotal!N249</f>
        <v>1349676283157.2329</v>
      </c>
    </row>
    <row r="250" spans="1:24" x14ac:dyDescent="0.3">
      <c r="A250" s="17">
        <v>32391</v>
      </c>
      <c r="B250" s="1">
        <v>89912317918.643158</v>
      </c>
      <c r="C250" s="1"/>
      <c r="D250" s="21">
        <v>33046</v>
      </c>
      <c r="E250" s="22">
        <v>2300463030.0342731</v>
      </c>
      <c r="G250" s="23">
        <v>33070</v>
      </c>
      <c r="H250" s="24">
        <v>52026840931.464363</v>
      </c>
      <c r="I250" s="24"/>
      <c r="J250" s="23">
        <v>32391</v>
      </c>
      <c r="K250" s="25">
        <v>115815077900.38722</v>
      </c>
      <c r="L250" s="25"/>
      <c r="M250" s="23">
        <v>33046</v>
      </c>
      <c r="N250" s="25">
        <v>30159595897.297333</v>
      </c>
      <c r="O250" s="25"/>
      <c r="P250" s="23">
        <v>32552</v>
      </c>
      <c r="Q250" s="24">
        <v>19487355376.05547</v>
      </c>
      <c r="S250" s="23"/>
      <c r="W250" s="23">
        <v>32391</v>
      </c>
      <c r="X250" s="1">
        <f>[1]CalculateLowerTotal!N250</f>
        <v>123235929020.66658</v>
      </c>
    </row>
    <row r="251" spans="1:24" x14ac:dyDescent="0.3">
      <c r="A251" s="17">
        <v>32392</v>
      </c>
      <c r="B251" s="1">
        <v>35964826198.267029</v>
      </c>
      <c r="C251" s="1"/>
      <c r="D251" s="21">
        <v>33054</v>
      </c>
      <c r="E251" s="22">
        <v>2300463030.0342731</v>
      </c>
      <c r="G251" s="23">
        <v>33011</v>
      </c>
      <c r="H251" s="24">
        <v>51917546625.519249</v>
      </c>
      <c r="I251" s="24"/>
      <c r="J251" s="23">
        <v>32392</v>
      </c>
      <c r="K251" s="25">
        <v>38279133980.12973</v>
      </c>
      <c r="L251" s="25"/>
      <c r="M251" s="23">
        <v>33054</v>
      </c>
      <c r="N251" s="25">
        <v>30159595897.297333</v>
      </c>
      <c r="O251" s="25"/>
      <c r="P251" s="23">
        <v>33226</v>
      </c>
      <c r="Q251" s="24">
        <v>18935299054.952854</v>
      </c>
      <c r="S251" s="23"/>
      <c r="W251" s="23">
        <v>32392</v>
      </c>
      <c r="X251" s="1">
        <f>[1]CalculateLowerTotal!N251</f>
        <v>38448398963.731949</v>
      </c>
    </row>
    <row r="252" spans="1:24" x14ac:dyDescent="0.3">
      <c r="A252" s="17">
        <v>32393</v>
      </c>
      <c r="B252" s="1">
        <v>24898778255.881031</v>
      </c>
      <c r="C252" s="1"/>
      <c r="D252" s="21">
        <v>33142</v>
      </c>
      <c r="E252" s="22">
        <v>2300463030.0342731</v>
      </c>
      <c r="G252" s="23">
        <v>32851</v>
      </c>
      <c r="H252" s="24">
        <v>51677099012.552681</v>
      </c>
      <c r="I252" s="24"/>
      <c r="J252" s="23">
        <v>32393</v>
      </c>
      <c r="K252" s="25">
        <v>25325026211.880524</v>
      </c>
      <c r="L252" s="25"/>
      <c r="M252" s="23">
        <v>33142</v>
      </c>
      <c r="N252" s="25">
        <v>30159595897.297333</v>
      </c>
      <c r="O252" s="25"/>
      <c r="P252" s="23">
        <v>33157</v>
      </c>
      <c r="Q252" s="24">
        <v>18870077222.099998</v>
      </c>
      <c r="S252" s="23"/>
      <c r="W252" s="23">
        <v>32393</v>
      </c>
      <c r="X252" s="1">
        <f>[1]CalculateLowerTotal!N252</f>
        <v>25150973901.822689</v>
      </c>
    </row>
    <row r="253" spans="1:24" x14ac:dyDescent="0.3">
      <c r="A253" s="17">
        <v>32394</v>
      </c>
      <c r="B253" s="1">
        <v>2927445258.2432427</v>
      </c>
      <c r="C253" s="1"/>
      <c r="D253" s="21">
        <v>33146</v>
      </c>
      <c r="E253" s="22">
        <v>2300463030.0342731</v>
      </c>
      <c r="G253" s="23">
        <v>32336</v>
      </c>
      <c r="H253" s="24">
        <v>51663437239.382935</v>
      </c>
      <c r="I253" s="24"/>
      <c r="J253" s="23">
        <v>32394</v>
      </c>
      <c r="K253" s="25">
        <v>3105048564.0317206</v>
      </c>
      <c r="L253" s="25"/>
      <c r="M253" s="23">
        <v>33146</v>
      </c>
      <c r="N253" s="25">
        <v>30159595897.297333</v>
      </c>
      <c r="O253" s="25"/>
      <c r="P253" s="23">
        <v>32811</v>
      </c>
      <c r="Q253" s="24">
        <v>18865418528.922089</v>
      </c>
      <c r="S253" s="23"/>
      <c r="W253" s="23">
        <v>32394</v>
      </c>
      <c r="X253" s="1">
        <f>[1]CalculateLowerTotal!N253</f>
        <v>3094962242.1722488</v>
      </c>
    </row>
    <row r="254" spans="1:24" x14ac:dyDescent="0.3">
      <c r="A254" s="17">
        <v>32395</v>
      </c>
      <c r="B254" s="1">
        <v>2718342025.5095382</v>
      </c>
      <c r="C254" s="1"/>
      <c r="D254" s="21">
        <v>33157</v>
      </c>
      <c r="E254" s="22">
        <v>2300463030.0342731</v>
      </c>
      <c r="G254" s="23">
        <v>33014</v>
      </c>
      <c r="H254" s="24">
        <v>51576001699.009483</v>
      </c>
      <c r="I254" s="24"/>
      <c r="J254" s="23">
        <v>32395</v>
      </c>
      <c r="K254" s="25">
        <v>6163663334.223362</v>
      </c>
      <c r="L254" s="25"/>
      <c r="M254" s="23">
        <v>33157</v>
      </c>
      <c r="N254" s="25">
        <v>30159595897.297333</v>
      </c>
      <c r="O254" s="25"/>
      <c r="P254" s="23">
        <v>32655</v>
      </c>
      <c r="Q254" s="24">
        <v>18704693266.096977</v>
      </c>
      <c r="S254" s="23"/>
      <c r="W254" s="23">
        <v>32395</v>
      </c>
      <c r="X254" s="1">
        <f>[1]CalculateLowerTotal!N254</f>
        <v>37379711361.328423</v>
      </c>
    </row>
    <row r="255" spans="1:24" x14ac:dyDescent="0.3">
      <c r="A255" s="17">
        <v>32396</v>
      </c>
      <c r="B255" s="1">
        <v>2718342025.5095382</v>
      </c>
      <c r="C255" s="1"/>
      <c r="D255" s="21">
        <v>33183</v>
      </c>
      <c r="E255" s="22">
        <v>2300463030.0342731</v>
      </c>
      <c r="G255" s="23">
        <v>32486</v>
      </c>
      <c r="H255" s="24">
        <v>51056853599.743774</v>
      </c>
      <c r="I255" s="24"/>
      <c r="J255" s="23">
        <v>32396</v>
      </c>
      <c r="K255" s="25">
        <v>42038098196.823669</v>
      </c>
      <c r="L255" s="25"/>
      <c r="M255" s="23">
        <v>33183</v>
      </c>
      <c r="N255" s="25">
        <v>30159595897.297333</v>
      </c>
      <c r="O255" s="25"/>
      <c r="P255" s="23">
        <v>33159</v>
      </c>
      <c r="Q255" s="24">
        <v>18569590839.95969</v>
      </c>
      <c r="S255" s="23"/>
      <c r="W255" s="23">
        <v>32396</v>
      </c>
      <c r="X255" s="1">
        <f>[1]CalculateLowerTotal!N255</f>
        <v>79388920056.980469</v>
      </c>
    </row>
    <row r="256" spans="1:24" x14ac:dyDescent="0.3">
      <c r="A256" s="17">
        <v>32397</v>
      </c>
      <c r="B256" s="1">
        <v>2718342025.5095382</v>
      </c>
      <c r="C256" s="1"/>
      <c r="D256" s="21">
        <v>32196</v>
      </c>
      <c r="E256" s="22">
        <v>1919231061.0506337</v>
      </c>
      <c r="G256" s="23">
        <v>33223</v>
      </c>
      <c r="H256" s="24">
        <v>50671591058.067642</v>
      </c>
      <c r="I256" s="24"/>
      <c r="J256" s="23">
        <v>32397</v>
      </c>
      <c r="K256" s="25">
        <v>4057197767.0501423</v>
      </c>
      <c r="L256" s="25"/>
      <c r="M256" s="23">
        <v>32196</v>
      </c>
      <c r="N256" s="25">
        <v>25139129179.37056</v>
      </c>
      <c r="O256" s="25"/>
      <c r="P256" s="23">
        <v>32703</v>
      </c>
      <c r="Q256" s="24">
        <v>18350631810.216312</v>
      </c>
      <c r="S256" s="23"/>
      <c r="W256" s="23">
        <v>32397</v>
      </c>
      <c r="X256" s="1">
        <f>[1]CalculateLowerTotal!N256</f>
        <v>4317112143.6843987</v>
      </c>
    </row>
    <row r="257" spans="1:24" x14ac:dyDescent="0.3">
      <c r="A257" s="17">
        <v>32398</v>
      </c>
      <c r="B257" s="1">
        <v>2091032327.3084254</v>
      </c>
      <c r="C257" s="1"/>
      <c r="D257" s="21">
        <v>32351</v>
      </c>
      <c r="E257" s="22">
        <v>1919231061.0506337</v>
      </c>
      <c r="G257" s="23">
        <v>32935</v>
      </c>
      <c r="H257" s="24">
        <v>50630605637.088264</v>
      </c>
      <c r="I257" s="24"/>
      <c r="J257" s="23">
        <v>32398</v>
      </c>
      <c r="K257" s="25">
        <v>2402521213.2151213</v>
      </c>
      <c r="L257" s="25"/>
      <c r="M257" s="23">
        <v>32351</v>
      </c>
      <c r="N257" s="25">
        <v>25139129179.37056</v>
      </c>
      <c r="O257" s="25"/>
      <c r="P257" s="23">
        <v>32702</v>
      </c>
      <c r="Q257" s="24">
        <v>18280751293.927963</v>
      </c>
      <c r="S257" s="23"/>
      <c r="W257" s="23">
        <v>32398</v>
      </c>
      <c r="X257" s="1">
        <f>[1]CalculateLowerTotal!N257</f>
        <v>2434400437.8318915</v>
      </c>
    </row>
    <row r="258" spans="1:24" x14ac:dyDescent="0.3">
      <c r="A258" s="17">
        <v>32399</v>
      </c>
      <c r="B258" s="1">
        <v>16599185503.920685</v>
      </c>
      <c r="C258" s="1"/>
      <c r="D258" s="21">
        <v>32361</v>
      </c>
      <c r="E258" s="22">
        <v>1919231061.0506337</v>
      </c>
      <c r="G258" s="23">
        <v>32718</v>
      </c>
      <c r="H258" s="24">
        <v>50065007389.641457</v>
      </c>
      <c r="I258" s="24"/>
      <c r="J258" s="23">
        <v>32399</v>
      </c>
      <c r="K258" s="25">
        <v>20667667551.782654</v>
      </c>
      <c r="L258" s="25"/>
      <c r="M258" s="23">
        <v>32361</v>
      </c>
      <c r="N258" s="25">
        <v>25139129179.37056</v>
      </c>
      <c r="O258" s="25"/>
      <c r="P258" s="23">
        <v>33132</v>
      </c>
      <c r="Q258" s="24">
        <v>18222517468.75404</v>
      </c>
      <c r="S258" s="23"/>
      <c r="W258" s="23">
        <v>32399</v>
      </c>
      <c r="X258" s="1">
        <f>[1]CalculateLowerTotal!N258</f>
        <v>21823661571.270897</v>
      </c>
    </row>
    <row r="259" spans="1:24" x14ac:dyDescent="0.3">
      <c r="A259" s="17">
        <v>32400</v>
      </c>
      <c r="B259" s="1">
        <v>2300135560.0421305</v>
      </c>
      <c r="C259" s="1"/>
      <c r="D259" s="21">
        <v>32396</v>
      </c>
      <c r="E259" s="22">
        <v>1919231061.0506337</v>
      </c>
      <c r="G259" s="23">
        <v>32296</v>
      </c>
      <c r="H259" s="24">
        <v>49480282668.097313</v>
      </c>
      <c r="I259" s="24"/>
      <c r="J259" s="23">
        <v>32400</v>
      </c>
      <c r="K259" s="25">
        <v>3614400083.9498434</v>
      </c>
      <c r="L259" s="25"/>
      <c r="M259" s="23">
        <v>32396</v>
      </c>
      <c r="N259" s="25">
        <v>25139129179.37056</v>
      </c>
      <c r="O259" s="25"/>
      <c r="P259" s="23">
        <v>33039</v>
      </c>
      <c r="Q259" s="24">
        <v>18040828032.368526</v>
      </c>
      <c r="S259" s="23"/>
      <c r="W259" s="23">
        <v>32400</v>
      </c>
      <c r="X259" s="1">
        <f>[1]CalculateLowerTotal!N259</f>
        <v>3909024006.6428375</v>
      </c>
    </row>
    <row r="260" spans="1:24" x14ac:dyDescent="0.3">
      <c r="A260" s="17">
        <v>32401</v>
      </c>
      <c r="B260" s="1">
        <v>1881929094.5747213</v>
      </c>
      <c r="C260" s="1"/>
      <c r="D260" s="21">
        <v>32652</v>
      </c>
      <c r="E260" s="22">
        <v>1919231061.0506337</v>
      </c>
      <c r="G260" s="23">
        <v>32440</v>
      </c>
      <c r="H260" s="24">
        <v>48780798870.830193</v>
      </c>
      <c r="I260" s="24"/>
      <c r="J260" s="23">
        <v>32401</v>
      </c>
      <c r="K260" s="25">
        <v>2157897314.8307233</v>
      </c>
      <c r="L260" s="25"/>
      <c r="M260" s="23">
        <v>32652</v>
      </c>
      <c r="N260" s="25">
        <v>25139129179.37056</v>
      </c>
      <c r="O260" s="25"/>
      <c r="P260" s="23">
        <v>32336</v>
      </c>
      <c r="Q260" s="24">
        <v>17866126703.079372</v>
      </c>
      <c r="S260" s="23"/>
      <c r="W260" s="23">
        <v>32401</v>
      </c>
      <c r="X260" s="1">
        <f>[1]CalculateLowerTotal!N260</f>
        <v>2192222778.4313374</v>
      </c>
    </row>
    <row r="261" spans="1:24" x14ac:dyDescent="0.3">
      <c r="A261" s="17">
        <v>32402</v>
      </c>
      <c r="B261" s="1">
        <v>1672825861.8410165</v>
      </c>
      <c r="C261" s="1"/>
      <c r="D261" s="21">
        <v>32827</v>
      </c>
      <c r="E261" s="22">
        <v>1919231061.0506337</v>
      </c>
      <c r="G261" s="23">
        <v>33015</v>
      </c>
      <c r="H261" s="24">
        <v>48614125011.95417</v>
      </c>
      <c r="I261" s="24"/>
      <c r="J261" s="23">
        <v>32402</v>
      </c>
      <c r="K261" s="25">
        <v>1798514355.1009593</v>
      </c>
      <c r="L261" s="25"/>
      <c r="M261" s="23">
        <v>32827</v>
      </c>
      <c r="N261" s="25">
        <v>25139129179.37056</v>
      </c>
      <c r="O261" s="25"/>
      <c r="P261" s="23">
        <v>32379</v>
      </c>
      <c r="Q261" s="24">
        <v>17693754684.470955</v>
      </c>
      <c r="S261" s="23"/>
      <c r="W261" s="23">
        <v>32402</v>
      </c>
      <c r="X261" s="1">
        <f>[1]CalculateLowerTotal!N261</f>
        <v>1787517266.1435647</v>
      </c>
    </row>
    <row r="262" spans="1:24" x14ac:dyDescent="0.3">
      <c r="A262" s="17">
        <v>32403</v>
      </c>
      <c r="B262" s="1">
        <v>1881929094.5747213</v>
      </c>
      <c r="C262" s="1"/>
      <c r="D262" s="21">
        <v>32934</v>
      </c>
      <c r="E262" s="22">
        <v>1919231061.0506337</v>
      </c>
      <c r="G262" s="23">
        <v>33077</v>
      </c>
      <c r="H262" s="24">
        <v>48010273752.353058</v>
      </c>
      <c r="I262" s="24"/>
      <c r="J262" s="23">
        <v>32403</v>
      </c>
      <c r="K262" s="25">
        <v>12578604183.628681</v>
      </c>
      <c r="L262" s="25"/>
      <c r="M262" s="23">
        <v>32934</v>
      </c>
      <c r="N262" s="25">
        <v>25139129179.37056</v>
      </c>
      <c r="O262" s="25"/>
      <c r="P262" s="23">
        <v>33014</v>
      </c>
      <c r="Q262" s="24">
        <v>17670461149.41404</v>
      </c>
      <c r="S262" s="23"/>
      <c r="W262" s="23">
        <v>32403</v>
      </c>
      <c r="X262" s="1">
        <f>[1]CalculateLowerTotal!N262</f>
        <v>82091792074.449402</v>
      </c>
    </row>
    <row r="263" spans="1:24" x14ac:dyDescent="0.3">
      <c r="A263" s="17">
        <v>32404</v>
      </c>
      <c r="B263" s="1">
        <v>16599185503.920685</v>
      </c>
      <c r="C263" s="1"/>
      <c r="D263" s="21">
        <v>33083</v>
      </c>
      <c r="E263" s="22">
        <v>1919231061.0506337</v>
      </c>
      <c r="G263" s="23">
        <v>32655</v>
      </c>
      <c r="H263" s="24">
        <v>47023892249.691223</v>
      </c>
      <c r="I263" s="24"/>
      <c r="J263" s="23">
        <v>32404</v>
      </c>
      <c r="K263" s="25">
        <v>38381548682.713058</v>
      </c>
      <c r="L263" s="25"/>
      <c r="M263" s="23">
        <v>33083</v>
      </c>
      <c r="N263" s="25">
        <v>25139129179.37056</v>
      </c>
      <c r="O263" s="25"/>
      <c r="P263" s="23">
        <v>32543</v>
      </c>
      <c r="Q263" s="24">
        <v>17460819556.735153</v>
      </c>
      <c r="S263" s="23"/>
      <c r="W263" s="23">
        <v>32404</v>
      </c>
      <c r="X263" s="1">
        <f>[1]CalculateLowerTotal!N263</f>
        <v>45591419407.432022</v>
      </c>
    </row>
    <row r="264" spans="1:24" x14ac:dyDescent="0.3">
      <c r="A264" s="17">
        <v>32405</v>
      </c>
      <c r="B264" s="1">
        <v>2091032327.3084254</v>
      </c>
      <c r="C264" s="1"/>
      <c r="D264" s="21">
        <v>33186</v>
      </c>
      <c r="E264" s="22">
        <v>1919231061.0506337</v>
      </c>
      <c r="G264" s="23">
        <v>32680</v>
      </c>
      <c r="H264" s="24">
        <v>45999257786.023705</v>
      </c>
      <c r="I264" s="24"/>
      <c r="J264" s="23">
        <v>32405</v>
      </c>
      <c r="K264" s="25">
        <v>10113237329.289698</v>
      </c>
      <c r="L264" s="25"/>
      <c r="M264" s="23">
        <v>33186</v>
      </c>
      <c r="N264" s="25">
        <v>25139129179.37056</v>
      </c>
      <c r="O264" s="25"/>
      <c r="P264" s="23">
        <v>32440</v>
      </c>
      <c r="Q264" s="24">
        <v>17381621555.459671</v>
      </c>
      <c r="S264" s="23"/>
      <c r="W264" s="23">
        <v>32405</v>
      </c>
      <c r="X264" s="1">
        <f>[1]CalculateLowerTotal!N264</f>
        <v>12369408769.143692</v>
      </c>
    </row>
    <row r="265" spans="1:24" x14ac:dyDescent="0.3">
      <c r="A265" s="17">
        <v>32406</v>
      </c>
      <c r="B265" s="1">
        <v>63630135371.470505</v>
      </c>
      <c r="C265" s="1"/>
      <c r="D265" s="21">
        <v>32223</v>
      </c>
      <c r="E265" s="22">
        <v>1536793504.4419134</v>
      </c>
      <c r="G265" s="23">
        <v>32273</v>
      </c>
      <c r="H265" s="24">
        <v>45922751726.590202</v>
      </c>
      <c r="I265" s="24"/>
      <c r="J265" s="23">
        <v>32406</v>
      </c>
      <c r="K265" s="25">
        <v>70514039040.525696</v>
      </c>
      <c r="L265" s="25"/>
      <c r="M265" s="23">
        <v>32223</v>
      </c>
      <c r="N265" s="25">
        <v>20111997240.722763</v>
      </c>
      <c r="O265" s="25"/>
      <c r="P265" s="23">
        <v>32895</v>
      </c>
      <c r="Q265" s="24">
        <v>17057841697.293112</v>
      </c>
      <c r="S265" s="23"/>
      <c r="W265" s="23">
        <v>32406</v>
      </c>
      <c r="X265" s="1">
        <f>[1]CalculateLowerTotal!N265</f>
        <v>107760887570.37903</v>
      </c>
    </row>
    <row r="266" spans="1:24" x14ac:dyDescent="0.3">
      <c r="A266" s="17">
        <v>32407</v>
      </c>
      <c r="B266" s="1">
        <v>91295444544.67247</v>
      </c>
      <c r="C266" s="1"/>
      <c r="D266" s="21">
        <v>32256</v>
      </c>
      <c r="E266" s="22">
        <v>1536793504.4419134</v>
      </c>
      <c r="G266" s="23">
        <v>33165</v>
      </c>
      <c r="H266" s="24">
        <v>45802527894.186684</v>
      </c>
      <c r="I266" s="24"/>
      <c r="J266" s="23">
        <v>32407</v>
      </c>
      <c r="K266" s="25">
        <v>121455219176.00671</v>
      </c>
      <c r="L266" s="25"/>
      <c r="M266" s="23">
        <v>32256</v>
      </c>
      <c r="N266" s="25">
        <v>20111997240.722763</v>
      </c>
      <c r="O266" s="25"/>
      <c r="P266" s="23">
        <v>32296</v>
      </c>
      <c r="Q266" s="24">
        <v>16640887758.080063</v>
      </c>
      <c r="S266" s="23"/>
      <c r="W266" s="23">
        <v>32407</v>
      </c>
      <c r="X266" s="1">
        <f>[1]CalculateLowerTotal!N266</f>
        <v>129697834466.83844</v>
      </c>
    </row>
    <row r="267" spans="1:24" x14ac:dyDescent="0.3">
      <c r="A267" s="17">
        <v>32408</v>
      </c>
      <c r="B267" s="1">
        <v>20748994501.048782</v>
      </c>
      <c r="C267" s="1"/>
      <c r="D267" s="21">
        <v>32274</v>
      </c>
      <c r="E267" s="22">
        <v>1536793504.4419134</v>
      </c>
      <c r="G267" s="23">
        <v>33129</v>
      </c>
      <c r="H267" s="24">
        <v>45452786064.570343</v>
      </c>
      <c r="I267" s="24"/>
      <c r="J267" s="23">
        <v>32408</v>
      </c>
      <c r="K267" s="25">
        <v>22336494897.770531</v>
      </c>
      <c r="L267" s="25"/>
      <c r="M267" s="23">
        <v>32274</v>
      </c>
      <c r="N267" s="25">
        <v>20111997240.722763</v>
      </c>
      <c r="O267" s="25"/>
      <c r="P267" s="23">
        <v>32964</v>
      </c>
      <c r="Q267" s="24">
        <v>16557031103.746063</v>
      </c>
      <c r="S267" s="23"/>
      <c r="W267" s="23">
        <v>32408</v>
      </c>
      <c r="X267" s="1">
        <f>[1]CalculateLowerTotal!N267</f>
        <v>22464862036.953575</v>
      </c>
    </row>
    <row r="268" spans="1:24" x14ac:dyDescent="0.3">
      <c r="A268" s="17">
        <v>32409</v>
      </c>
      <c r="B268" s="1">
        <v>2300135560.0421305</v>
      </c>
      <c r="C268" s="1"/>
      <c r="D268" s="21">
        <v>32282</v>
      </c>
      <c r="E268" s="22">
        <v>1536793504.4419134</v>
      </c>
      <c r="G268" s="23">
        <v>32614</v>
      </c>
      <c r="H268" s="24">
        <v>45176817835.224976</v>
      </c>
      <c r="I268" s="24"/>
      <c r="J268" s="23">
        <v>32409</v>
      </c>
      <c r="K268" s="25">
        <v>2638948036.0731449</v>
      </c>
      <c r="L268" s="25"/>
      <c r="M268" s="23">
        <v>32282</v>
      </c>
      <c r="N268" s="25">
        <v>20111997240.722763</v>
      </c>
      <c r="O268" s="25"/>
      <c r="P268" s="23">
        <v>32935</v>
      </c>
      <c r="Q268" s="24">
        <v>16470845053.875576</v>
      </c>
      <c r="S268" s="23"/>
      <c r="W268" s="23">
        <v>32409</v>
      </c>
      <c r="X268" s="1">
        <f>[1]CalculateLowerTotal!N268</f>
        <v>2670792343.9925394</v>
      </c>
    </row>
    <row r="269" spans="1:24" x14ac:dyDescent="0.3">
      <c r="A269" s="17">
        <v>32410</v>
      </c>
      <c r="B269" s="1">
        <v>38731331873.287338</v>
      </c>
      <c r="C269" s="1"/>
      <c r="D269" s="21">
        <v>32379</v>
      </c>
      <c r="E269" s="22">
        <v>1536793504.4419134</v>
      </c>
      <c r="G269" s="23">
        <v>32215</v>
      </c>
      <c r="H269" s="24">
        <v>44630346086.89315</v>
      </c>
      <c r="I269" s="24"/>
      <c r="J269" s="23">
        <v>32410</v>
      </c>
      <c r="K269" s="25">
        <v>54176286613.396698</v>
      </c>
      <c r="L269" s="25"/>
      <c r="M269" s="23">
        <v>32379</v>
      </c>
      <c r="N269" s="25">
        <v>20111997240.722763</v>
      </c>
      <c r="O269" s="25"/>
      <c r="P269" s="23">
        <v>33015</v>
      </c>
      <c r="Q269" s="24">
        <v>16428916762.286505</v>
      </c>
      <c r="S269" s="23"/>
      <c r="W269" s="23">
        <v>32410</v>
      </c>
      <c r="X269" s="1">
        <f>[1]CalculateLowerTotal!N269</f>
        <v>169205342062.67474</v>
      </c>
    </row>
    <row r="270" spans="1:24" x14ac:dyDescent="0.3">
      <c r="A270" s="17">
        <v>32411</v>
      </c>
      <c r="B270" s="1">
        <v>195040543261.39951</v>
      </c>
      <c r="C270" s="1"/>
      <c r="D270" s="21">
        <v>32441</v>
      </c>
      <c r="E270" s="22">
        <v>1536793504.4419134</v>
      </c>
      <c r="G270" s="23">
        <v>32696</v>
      </c>
      <c r="H270" s="24">
        <v>44395363215.752411</v>
      </c>
      <c r="I270" s="24"/>
      <c r="J270" s="23">
        <v>32411</v>
      </c>
      <c r="K270" s="25">
        <v>566798073449.45068</v>
      </c>
      <c r="L270" s="25"/>
      <c r="M270" s="23">
        <v>32441</v>
      </c>
      <c r="N270" s="25">
        <v>20111997240.722763</v>
      </c>
      <c r="O270" s="25"/>
      <c r="P270" s="23">
        <v>33223</v>
      </c>
      <c r="Q270" s="24">
        <v>16363694922.097097</v>
      </c>
      <c r="S270" s="23"/>
      <c r="W270" s="23">
        <v>32411</v>
      </c>
      <c r="X270" s="1">
        <f>[1]CalculateLowerTotal!N270</f>
        <v>908523035084.56494</v>
      </c>
    </row>
    <row r="271" spans="1:24" x14ac:dyDescent="0.3">
      <c r="A271" s="17">
        <v>32412</v>
      </c>
      <c r="B271" s="1">
        <v>42881216597.313454</v>
      </c>
      <c r="C271" s="1"/>
      <c r="D271" s="21">
        <v>32719</v>
      </c>
      <c r="E271" s="22">
        <v>1536793504.4419134</v>
      </c>
      <c r="G271" s="23">
        <v>32260</v>
      </c>
      <c r="H271" s="24">
        <v>44190436355.552979</v>
      </c>
      <c r="I271" s="24"/>
      <c r="J271" s="23">
        <v>32412</v>
      </c>
      <c r="K271" s="25">
        <v>68841356078.374634</v>
      </c>
      <c r="L271" s="25"/>
      <c r="M271" s="23">
        <v>32719</v>
      </c>
      <c r="N271" s="25">
        <v>20111997240.722763</v>
      </c>
      <c r="O271" s="25"/>
      <c r="P271" s="23">
        <v>32637</v>
      </c>
      <c r="Q271" s="24">
        <v>16086502029.105055</v>
      </c>
      <c r="S271" s="23"/>
      <c r="W271" s="23">
        <v>32412</v>
      </c>
      <c r="X271" s="1">
        <f>[1]CalculateLowerTotal!N271</f>
        <v>77258377932.128265</v>
      </c>
    </row>
    <row r="272" spans="1:24" x14ac:dyDescent="0.3">
      <c r="A272" s="17">
        <v>32413</v>
      </c>
      <c r="B272" s="1">
        <v>23515525418.368942</v>
      </c>
      <c r="C272" s="1"/>
      <c r="D272" s="21">
        <v>32738</v>
      </c>
      <c r="E272" s="22">
        <v>1536793504.4419134</v>
      </c>
      <c r="G272" s="23">
        <v>32720</v>
      </c>
      <c r="H272" s="24">
        <v>43963650552.797508</v>
      </c>
      <c r="I272" s="24"/>
      <c r="J272" s="23">
        <v>32413</v>
      </c>
      <c r="K272" s="25">
        <v>24865310582.679081</v>
      </c>
      <c r="L272" s="25"/>
      <c r="M272" s="23">
        <v>32738</v>
      </c>
      <c r="N272" s="25">
        <v>20111997240.722763</v>
      </c>
      <c r="O272" s="25"/>
      <c r="P272" s="23">
        <v>32273</v>
      </c>
      <c r="Q272" s="24">
        <v>16051561787.803928</v>
      </c>
      <c r="S272" s="23"/>
      <c r="W272" s="23">
        <v>32413</v>
      </c>
      <c r="X272" s="1">
        <f>[1]CalculateLowerTotal!N272</f>
        <v>24919473182.688251</v>
      </c>
    </row>
    <row r="273" spans="1:24" x14ac:dyDescent="0.3">
      <c r="A273" s="17">
        <v>32414</v>
      </c>
      <c r="B273" s="1">
        <v>19365716421.240803</v>
      </c>
      <c r="C273" s="1"/>
      <c r="D273" s="21">
        <v>32815</v>
      </c>
      <c r="E273" s="22">
        <v>1536793504.4419134</v>
      </c>
      <c r="G273" s="23">
        <v>32248</v>
      </c>
      <c r="H273" s="24">
        <v>43739597189.26049</v>
      </c>
      <c r="I273" s="24"/>
      <c r="J273" s="23">
        <v>32414</v>
      </c>
      <c r="K273" s="25">
        <v>19674472949.964077</v>
      </c>
      <c r="L273" s="25"/>
      <c r="M273" s="23">
        <v>32815</v>
      </c>
      <c r="N273" s="25">
        <v>20111997240.722763</v>
      </c>
      <c r="O273" s="25"/>
      <c r="P273" s="23">
        <v>32851</v>
      </c>
      <c r="Q273" s="24">
        <v>15832602737.885336</v>
      </c>
      <c r="S273" s="23"/>
      <c r="W273" s="23">
        <v>32414</v>
      </c>
      <c r="X273" s="1">
        <f>[1]CalculateLowerTotal!N273</f>
        <v>19533632657.213356</v>
      </c>
    </row>
    <row r="274" spans="1:24" x14ac:dyDescent="0.3">
      <c r="A274" s="17">
        <v>32415</v>
      </c>
      <c r="B274" s="1">
        <v>2509238792.7758341</v>
      </c>
      <c r="C274" s="1"/>
      <c r="D274" s="21">
        <v>32857</v>
      </c>
      <c r="E274" s="22">
        <v>1536793504.4419134</v>
      </c>
      <c r="G274" s="23">
        <v>32552</v>
      </c>
      <c r="H274" s="24">
        <v>43616641060.317101</v>
      </c>
      <c r="I274" s="24"/>
      <c r="J274" s="23">
        <v>32415</v>
      </c>
      <c r="K274" s="25">
        <v>2648589077.7182469</v>
      </c>
      <c r="L274" s="25"/>
      <c r="M274" s="23">
        <v>32857</v>
      </c>
      <c r="N274" s="25">
        <v>20111997240.722763</v>
      </c>
      <c r="O274" s="25"/>
      <c r="P274" s="23">
        <v>33129</v>
      </c>
      <c r="Q274" s="24">
        <v>15660230769.669119</v>
      </c>
      <c r="S274" s="23"/>
      <c r="W274" s="23">
        <v>32415</v>
      </c>
      <c r="X274" s="1">
        <f>[1]CalculateLowerTotal!N274</f>
        <v>2626761890.0034742</v>
      </c>
    </row>
    <row r="275" spans="1:24" x14ac:dyDescent="0.3">
      <c r="A275" s="17">
        <v>32416</v>
      </c>
      <c r="B275" s="1">
        <v>2300135560.0421305</v>
      </c>
      <c r="C275" s="1"/>
      <c r="D275" s="21">
        <v>32879</v>
      </c>
      <c r="E275" s="22">
        <v>1536793504.4419134</v>
      </c>
      <c r="G275" s="23">
        <v>32201</v>
      </c>
      <c r="H275" s="24">
        <v>43411714163.744278</v>
      </c>
      <c r="I275" s="24"/>
      <c r="J275" s="23">
        <v>32416</v>
      </c>
      <c r="K275" s="25">
        <v>2365712165.8435779</v>
      </c>
      <c r="L275" s="25"/>
      <c r="M275" s="23">
        <v>32879</v>
      </c>
      <c r="N275" s="25">
        <v>20111997240.722763</v>
      </c>
      <c r="O275" s="25"/>
      <c r="P275" s="23">
        <v>32248</v>
      </c>
      <c r="Q275" s="24">
        <v>15564727330.36446</v>
      </c>
      <c r="S275" s="23"/>
      <c r="W275" s="23">
        <v>32416</v>
      </c>
      <c r="X275" s="1">
        <f>[1]CalculateLowerTotal!N275</f>
        <v>2342055044.185142</v>
      </c>
    </row>
    <row r="276" spans="1:24" x14ac:dyDescent="0.3">
      <c r="A276" s="17">
        <v>32417</v>
      </c>
      <c r="B276" s="1">
        <v>2091032327.3084254</v>
      </c>
      <c r="C276" s="1"/>
      <c r="D276" s="21">
        <v>32911</v>
      </c>
      <c r="E276" s="22">
        <v>1536793504.4419134</v>
      </c>
      <c r="G276" s="23">
        <v>33039</v>
      </c>
      <c r="H276" s="24">
        <v>43228646078.468307</v>
      </c>
      <c r="I276" s="24"/>
      <c r="J276" s="23">
        <v>32417</v>
      </c>
      <c r="K276" s="25">
        <v>2129285347.3592699</v>
      </c>
      <c r="L276" s="25"/>
      <c r="M276" s="23">
        <v>32911</v>
      </c>
      <c r="N276" s="25">
        <v>20111997240.722763</v>
      </c>
      <c r="O276" s="25"/>
      <c r="P276" s="23">
        <v>32215</v>
      </c>
      <c r="Q276" s="24">
        <v>15243276776.499313</v>
      </c>
      <c r="S276" s="23"/>
      <c r="W276" s="23">
        <v>32417</v>
      </c>
      <c r="X276" s="1">
        <f>[1]CalculateLowerTotal!N276</f>
        <v>2107992493.8856771</v>
      </c>
    </row>
    <row r="277" spans="1:24" x14ac:dyDescent="0.3">
      <c r="A277" s="17">
        <v>32418</v>
      </c>
      <c r="B277" s="1">
        <v>2300135560.0421305</v>
      </c>
      <c r="C277" s="1"/>
      <c r="D277" s="21">
        <v>32261</v>
      </c>
      <c r="E277" s="22">
        <v>1152693769.912715</v>
      </c>
      <c r="G277" s="23">
        <v>32702</v>
      </c>
      <c r="H277" s="24">
        <v>42704033299.841354</v>
      </c>
      <c r="I277" s="24"/>
      <c r="J277" s="23">
        <v>32418</v>
      </c>
      <c r="K277" s="25">
        <v>26507128307.411369</v>
      </c>
      <c r="L277" s="25"/>
      <c r="M277" s="23">
        <v>32261</v>
      </c>
      <c r="N277" s="25">
        <v>15083444038.589939</v>
      </c>
      <c r="O277" s="25"/>
      <c r="P277" s="23">
        <v>32201</v>
      </c>
      <c r="Q277" s="24">
        <v>15063916741.78231</v>
      </c>
      <c r="S277" s="23"/>
      <c r="W277" s="23">
        <v>32418</v>
      </c>
      <c r="X277" s="1">
        <f>[1]CalculateLowerTotal!N277</f>
        <v>160059896182.35468</v>
      </c>
    </row>
    <row r="278" spans="1:24" x14ac:dyDescent="0.3">
      <c r="A278" s="17">
        <v>32419</v>
      </c>
      <c r="B278" s="1">
        <v>17982463583.72863</v>
      </c>
      <c r="C278" s="1"/>
      <c r="D278" s="21">
        <v>32267</v>
      </c>
      <c r="E278" s="22">
        <v>1152693769.912715</v>
      </c>
      <c r="G278" s="23">
        <v>32348</v>
      </c>
      <c r="H278" s="24">
        <v>41889790342.398827</v>
      </c>
      <c r="I278" s="24"/>
      <c r="J278" s="23">
        <v>32419</v>
      </c>
      <c r="K278" s="25">
        <v>114801951986.60214</v>
      </c>
      <c r="L278" s="25"/>
      <c r="M278" s="23">
        <v>32267</v>
      </c>
      <c r="N278" s="25">
        <v>15083444038.589939</v>
      </c>
      <c r="O278" s="25"/>
      <c r="P278" s="23">
        <v>32776</v>
      </c>
      <c r="Q278" s="24">
        <v>14835640266.418152</v>
      </c>
      <c r="S278" s="23"/>
      <c r="W278" s="23">
        <v>32419</v>
      </c>
      <c r="X278" s="1">
        <f>[1]CalculateLowerTotal!N278</f>
        <v>178593788897.40448</v>
      </c>
    </row>
    <row r="279" spans="1:24" x14ac:dyDescent="0.3">
      <c r="A279" s="17">
        <v>32420</v>
      </c>
      <c r="B279" s="1">
        <v>19365716421.240803</v>
      </c>
      <c r="C279" s="1"/>
      <c r="D279" s="21">
        <v>32378</v>
      </c>
      <c r="E279" s="22">
        <v>1152693769.912715</v>
      </c>
      <c r="G279" s="23">
        <v>33044</v>
      </c>
      <c r="H279" s="24">
        <v>41578301504.634804</v>
      </c>
      <c r="I279" s="24"/>
      <c r="J279" s="23">
        <v>32420</v>
      </c>
      <c r="K279" s="25">
        <v>53702905882.621147</v>
      </c>
      <c r="L279" s="25"/>
      <c r="M279" s="23">
        <v>32378</v>
      </c>
      <c r="N279" s="25">
        <v>15083444038.589939</v>
      </c>
      <c r="O279" s="25"/>
      <c r="P279" s="23">
        <v>33070</v>
      </c>
      <c r="Q279" s="24">
        <v>14812346778.009909</v>
      </c>
      <c r="S279" s="23"/>
      <c r="W279" s="23">
        <v>32420</v>
      </c>
      <c r="X279" s="1">
        <f>[1]CalculateLowerTotal!N279</f>
        <v>79041206769.720825</v>
      </c>
    </row>
    <row r="280" spans="1:24" x14ac:dyDescent="0.3">
      <c r="A280" s="17">
        <v>32421</v>
      </c>
      <c r="B280" s="1">
        <v>2091032327.3084254</v>
      </c>
      <c r="C280" s="1"/>
      <c r="D280" s="21">
        <v>32420</v>
      </c>
      <c r="E280" s="22">
        <v>1152693769.912715</v>
      </c>
      <c r="G280" s="23">
        <v>32875</v>
      </c>
      <c r="H280" s="24">
        <v>41182109510.622826</v>
      </c>
      <c r="I280" s="24"/>
      <c r="J280" s="23">
        <v>32421</v>
      </c>
      <c r="K280" s="25">
        <v>3470873440.7155552</v>
      </c>
      <c r="L280" s="25"/>
      <c r="M280" s="23">
        <v>32420</v>
      </c>
      <c r="N280" s="25">
        <v>15083444038.589939</v>
      </c>
      <c r="O280" s="25"/>
      <c r="P280" s="23">
        <v>33011</v>
      </c>
      <c r="Q280" s="24">
        <v>14793711984.604841</v>
      </c>
      <c r="S280" s="23"/>
      <c r="W280" s="23">
        <v>32421</v>
      </c>
      <c r="X280" s="1">
        <f>[1]CalculateLowerTotal!N280</f>
        <v>3738980412.991775</v>
      </c>
    </row>
    <row r="281" spans="1:24" x14ac:dyDescent="0.3">
      <c r="A281" s="17">
        <v>32422</v>
      </c>
      <c r="B281" s="1">
        <v>2091032327.3084254</v>
      </c>
      <c r="C281" s="1"/>
      <c r="D281" s="21">
        <v>32434</v>
      </c>
      <c r="E281" s="22">
        <v>1152693769.912715</v>
      </c>
      <c r="G281" s="23">
        <v>32926</v>
      </c>
      <c r="H281" s="24">
        <v>40714876167.647614</v>
      </c>
      <c r="I281" s="24"/>
      <c r="J281" s="23">
        <v>32422</v>
      </c>
      <c r="K281" s="25">
        <v>2407985932.3532944</v>
      </c>
      <c r="L281" s="25"/>
      <c r="M281" s="23">
        <v>32434</v>
      </c>
      <c r="N281" s="25">
        <v>15083444038.589939</v>
      </c>
      <c r="O281" s="25"/>
      <c r="P281" s="23">
        <v>32718</v>
      </c>
      <c r="Q281" s="24">
        <v>14775077128.257174</v>
      </c>
      <c r="S281" s="23"/>
      <c r="W281" s="23">
        <v>32422</v>
      </c>
      <c r="X281" s="1">
        <f>[1]CalculateLowerTotal!N281</f>
        <v>2439810509.7786827</v>
      </c>
    </row>
    <row r="282" spans="1:24" x14ac:dyDescent="0.3">
      <c r="A282" s="17">
        <v>32423</v>
      </c>
      <c r="B282" s="1">
        <v>1881929094.5747213</v>
      </c>
      <c r="C282" s="1"/>
      <c r="D282" s="21">
        <v>32451</v>
      </c>
      <c r="E282" s="22">
        <v>1152693769.912715</v>
      </c>
      <c r="G282" s="23">
        <v>32517</v>
      </c>
      <c r="H282" s="24">
        <v>39761283052.975151</v>
      </c>
      <c r="I282" s="24"/>
      <c r="J282" s="23">
        <v>32423</v>
      </c>
      <c r="K282" s="25">
        <v>2775410364.5238628</v>
      </c>
      <c r="L282" s="25"/>
      <c r="M282" s="23">
        <v>32451</v>
      </c>
      <c r="N282" s="25">
        <v>15083444038.589939</v>
      </c>
      <c r="O282" s="25"/>
      <c r="P282" s="23">
        <v>33234</v>
      </c>
      <c r="Q282" s="24">
        <v>14462944027.057589</v>
      </c>
      <c r="S282" s="23"/>
      <c r="W282" s="23">
        <v>32423</v>
      </c>
      <c r="X282" s="1">
        <f>[1]CalculateLowerTotal!N282</f>
        <v>3022519747.7939849</v>
      </c>
    </row>
    <row r="283" spans="1:24" x14ac:dyDescent="0.3">
      <c r="A283" s="17">
        <v>32424</v>
      </c>
      <c r="B283" s="1">
        <v>1672825861.8410165</v>
      </c>
      <c r="C283" s="1"/>
      <c r="D283" s="21">
        <v>32559</v>
      </c>
      <c r="E283" s="22">
        <v>1152693769.912715</v>
      </c>
      <c r="G283" s="23">
        <v>32302</v>
      </c>
      <c r="H283" s="24">
        <v>38799492746.014015</v>
      </c>
      <c r="I283" s="24"/>
      <c r="J283" s="23">
        <v>32424</v>
      </c>
      <c r="K283" s="25">
        <v>3399676552.2526093</v>
      </c>
      <c r="L283" s="25"/>
      <c r="M283" s="23">
        <v>32559</v>
      </c>
      <c r="N283" s="25">
        <v>15083444038.589939</v>
      </c>
      <c r="O283" s="25"/>
      <c r="P283" s="23">
        <v>32614</v>
      </c>
      <c r="Q283" s="24">
        <v>14374428660.267773</v>
      </c>
      <c r="S283" s="23"/>
      <c r="W283" s="23">
        <v>32424</v>
      </c>
      <c r="X283" s="1">
        <f>[1]CalculateLowerTotal!N283</f>
        <v>3838538153.385963</v>
      </c>
    </row>
    <row r="284" spans="1:24" x14ac:dyDescent="0.3">
      <c r="A284" s="17">
        <v>32425</v>
      </c>
      <c r="B284" s="1">
        <v>1672825861.8410165</v>
      </c>
      <c r="C284" s="1"/>
      <c r="D284" s="21">
        <v>32567</v>
      </c>
      <c r="E284" s="22">
        <v>1152693769.912715</v>
      </c>
      <c r="G284" s="23">
        <v>32980</v>
      </c>
      <c r="H284" s="24">
        <v>38280344621.030853</v>
      </c>
      <c r="I284" s="24"/>
      <c r="J284" s="23">
        <v>32425</v>
      </c>
      <c r="K284" s="25">
        <v>1951526443.0577416</v>
      </c>
      <c r="L284" s="25"/>
      <c r="M284" s="23">
        <v>32567</v>
      </c>
      <c r="N284" s="25">
        <v>15083444038.589939</v>
      </c>
      <c r="O284" s="25"/>
      <c r="P284" s="23">
        <v>32696</v>
      </c>
      <c r="Q284" s="24">
        <v>14351135147.556267</v>
      </c>
      <c r="S284" s="23"/>
      <c r="W284" s="23">
        <v>32425</v>
      </c>
      <c r="X284" s="1">
        <f>[1]CalculateLowerTotal!N284</f>
        <v>1990244966.9072905</v>
      </c>
    </row>
    <row r="285" spans="1:24" x14ac:dyDescent="0.3">
      <c r="A285" s="17">
        <v>32426</v>
      </c>
      <c r="B285" s="1">
        <v>1672825861.8410165</v>
      </c>
      <c r="C285" s="1"/>
      <c r="D285" s="21">
        <v>32580</v>
      </c>
      <c r="E285" s="22">
        <v>1152693769.912715</v>
      </c>
      <c r="G285" s="23">
        <v>32829</v>
      </c>
      <c r="H285" s="24">
        <v>37941532104.546944</v>
      </c>
      <c r="I285" s="24"/>
      <c r="J285" s="23">
        <v>32426</v>
      </c>
      <c r="K285" s="25">
        <v>1795781996.9235094</v>
      </c>
      <c r="L285" s="25"/>
      <c r="M285" s="23">
        <v>32580</v>
      </c>
      <c r="N285" s="25">
        <v>15083444038.589939</v>
      </c>
      <c r="O285" s="25"/>
      <c r="P285" s="23">
        <v>33077</v>
      </c>
      <c r="Q285" s="24">
        <v>14136834801.24975</v>
      </c>
      <c r="S285" s="23"/>
      <c r="W285" s="23">
        <v>32426</v>
      </c>
      <c r="X285" s="1">
        <f>[1]CalculateLowerTotal!N285</f>
        <v>1787141583.0790944</v>
      </c>
    </row>
    <row r="286" spans="1:24" x14ac:dyDescent="0.3">
      <c r="A286" s="17">
        <v>32427</v>
      </c>
      <c r="B286" s="1">
        <v>1672825861.8410165</v>
      </c>
      <c r="C286" s="1"/>
      <c r="D286" s="21">
        <v>32598</v>
      </c>
      <c r="E286" s="22">
        <v>1152693769.912715</v>
      </c>
      <c r="G286" s="23">
        <v>33056</v>
      </c>
      <c r="H286" s="24">
        <v>37755731727.661461</v>
      </c>
      <c r="I286" s="24"/>
      <c r="J286" s="23">
        <v>32427</v>
      </c>
      <c r="K286" s="25">
        <v>1738402467.6424639</v>
      </c>
      <c r="L286" s="25"/>
      <c r="M286" s="23">
        <v>32598</v>
      </c>
      <c r="N286" s="25">
        <v>15083444038.589939</v>
      </c>
      <c r="O286" s="25"/>
      <c r="P286" s="23">
        <v>32720</v>
      </c>
      <c r="Q286" s="24">
        <v>14071612975.730759</v>
      </c>
      <c r="S286" s="23"/>
      <c r="W286" s="23">
        <v>32427</v>
      </c>
      <c r="X286" s="1">
        <f>[1]CalculateLowerTotal!N286</f>
        <v>1721018442.9660392</v>
      </c>
    </row>
    <row r="287" spans="1:24" x14ac:dyDescent="0.3">
      <c r="A287" s="17">
        <v>32428</v>
      </c>
      <c r="B287" s="1">
        <v>1672825861.8410165</v>
      </c>
      <c r="C287" s="1"/>
      <c r="D287" s="21">
        <v>32606</v>
      </c>
      <c r="E287" s="22">
        <v>1152693769.912715</v>
      </c>
      <c r="G287" s="23">
        <v>32184</v>
      </c>
      <c r="H287" s="24">
        <v>37501622395.162827</v>
      </c>
      <c r="I287" s="24"/>
      <c r="J287" s="23">
        <v>32428</v>
      </c>
      <c r="K287" s="25">
        <v>1686487654.7163181</v>
      </c>
      <c r="L287" s="25"/>
      <c r="M287" s="23">
        <v>32606</v>
      </c>
      <c r="N287" s="25">
        <v>15083444038.589939</v>
      </c>
      <c r="O287" s="25"/>
      <c r="P287" s="23">
        <v>32590</v>
      </c>
      <c r="Q287" s="24">
        <v>13971450856.995266</v>
      </c>
      <c r="S287" s="23"/>
      <c r="W287" s="23">
        <v>32428</v>
      </c>
      <c r="X287" s="1">
        <f>[1]CalculateLowerTotal!N287</f>
        <v>1669622778.1691549</v>
      </c>
    </row>
    <row r="288" spans="1:24" x14ac:dyDescent="0.3">
      <c r="A288" s="17">
        <v>32429</v>
      </c>
      <c r="B288" s="1">
        <v>1672825861.8410165</v>
      </c>
      <c r="C288" s="1"/>
      <c r="D288" s="21">
        <v>32763</v>
      </c>
      <c r="E288" s="22">
        <v>1152693769.912715</v>
      </c>
      <c r="G288" s="23">
        <v>32821</v>
      </c>
      <c r="H288" s="24">
        <v>37493425249.386627</v>
      </c>
      <c r="I288" s="24"/>
      <c r="J288" s="23">
        <v>32429</v>
      </c>
      <c r="K288" s="25">
        <v>1672825861.8410165</v>
      </c>
      <c r="L288" s="25"/>
      <c r="M288" s="23">
        <v>32763</v>
      </c>
      <c r="N288" s="25">
        <v>15083444038.589939</v>
      </c>
      <c r="O288" s="25"/>
      <c r="P288" s="23">
        <v>33044</v>
      </c>
      <c r="Q288" s="24">
        <v>13379795532.97028</v>
      </c>
      <c r="S288" s="23"/>
      <c r="W288" s="23">
        <v>32429</v>
      </c>
      <c r="X288" s="1">
        <f>[1]CalculateLowerTotal!N288</f>
        <v>1656097603.2226064</v>
      </c>
    </row>
    <row r="289" spans="1:24" x14ac:dyDescent="0.3">
      <c r="A289" s="17">
        <v>32430</v>
      </c>
      <c r="B289" s="1">
        <v>1672825861.8410165</v>
      </c>
      <c r="C289" s="1"/>
      <c r="D289" s="21">
        <v>32821</v>
      </c>
      <c r="E289" s="22">
        <v>1152693769.912715</v>
      </c>
      <c r="G289" s="23">
        <v>32396</v>
      </c>
      <c r="H289" s="24">
        <v>37400525110.263496</v>
      </c>
      <c r="I289" s="24"/>
      <c r="J289" s="23">
        <v>32430</v>
      </c>
      <c r="K289" s="25">
        <v>1672825861.8410165</v>
      </c>
      <c r="L289" s="25"/>
      <c r="M289" s="23">
        <v>32821</v>
      </c>
      <c r="N289" s="25">
        <v>15083444038.589939</v>
      </c>
      <c r="O289" s="25"/>
      <c r="P289" s="23">
        <v>32980</v>
      </c>
      <c r="Q289" s="24">
        <v>13295938861.40274</v>
      </c>
      <c r="S289" s="23"/>
      <c r="W289" s="23">
        <v>32430</v>
      </c>
      <c r="X289" s="1">
        <f>[1]CalculateLowerTotal!N289</f>
        <v>1656097603.2226064</v>
      </c>
    </row>
    <row r="290" spans="1:24" x14ac:dyDescent="0.3">
      <c r="A290" s="17">
        <v>32431</v>
      </c>
      <c r="B290" s="1">
        <v>1672825861.8410165</v>
      </c>
      <c r="C290" s="1"/>
      <c r="D290" s="21">
        <v>32872</v>
      </c>
      <c r="E290" s="22">
        <v>1152693769.912715</v>
      </c>
      <c r="G290" s="23">
        <v>33188</v>
      </c>
      <c r="H290" s="24">
        <v>36315778749.141548</v>
      </c>
      <c r="I290" s="24"/>
      <c r="J290" s="23">
        <v>32431</v>
      </c>
      <c r="K290" s="25">
        <v>1672825861.8410165</v>
      </c>
      <c r="L290" s="25"/>
      <c r="M290" s="23">
        <v>32872</v>
      </c>
      <c r="N290" s="25">
        <v>15083444038.589939</v>
      </c>
      <c r="O290" s="25"/>
      <c r="P290" s="23">
        <v>32587</v>
      </c>
      <c r="Q290" s="24">
        <v>13272645347.310966</v>
      </c>
      <c r="S290" s="23"/>
      <c r="W290" s="23">
        <v>32431</v>
      </c>
      <c r="X290" s="1">
        <f>[1]CalculateLowerTotal!N290</f>
        <v>1656097603.2226064</v>
      </c>
    </row>
    <row r="291" spans="1:24" x14ac:dyDescent="0.3">
      <c r="A291" s="17">
        <v>32432</v>
      </c>
      <c r="B291" s="1">
        <v>1672825861.8410165</v>
      </c>
      <c r="C291" s="1"/>
      <c r="D291" s="21">
        <v>32948</v>
      </c>
      <c r="E291" s="22">
        <v>1152693769.912715</v>
      </c>
      <c r="G291" s="23">
        <v>32664</v>
      </c>
      <c r="H291" s="24">
        <v>34952331774.612343</v>
      </c>
      <c r="I291" s="24"/>
      <c r="J291" s="23">
        <v>32432</v>
      </c>
      <c r="K291" s="25">
        <v>1672825861.8410165</v>
      </c>
      <c r="L291" s="25"/>
      <c r="M291" s="23">
        <v>32948</v>
      </c>
      <c r="N291" s="25">
        <v>15083444038.589939</v>
      </c>
      <c r="O291" s="25"/>
      <c r="P291" s="23">
        <v>32352</v>
      </c>
      <c r="Q291" s="24">
        <v>13170153899.706667</v>
      </c>
      <c r="S291" s="23"/>
      <c r="W291" s="23">
        <v>32432</v>
      </c>
      <c r="X291" s="1">
        <f>[1]CalculateLowerTotal!N291</f>
        <v>1656097603.2226064</v>
      </c>
    </row>
    <row r="292" spans="1:24" x14ac:dyDescent="0.3">
      <c r="A292" s="17">
        <v>32433</v>
      </c>
      <c r="B292" s="1">
        <v>1672825861.8410165</v>
      </c>
      <c r="C292" s="1"/>
      <c r="D292" s="21">
        <v>33047</v>
      </c>
      <c r="E292" s="22">
        <v>1152693769.912715</v>
      </c>
      <c r="G292" s="23">
        <v>32592</v>
      </c>
      <c r="H292" s="24">
        <v>34720081279.756241</v>
      </c>
      <c r="I292" s="24"/>
      <c r="J292" s="23">
        <v>32433</v>
      </c>
      <c r="K292" s="25">
        <v>1672825861.8410165</v>
      </c>
      <c r="L292" s="25"/>
      <c r="M292" s="23">
        <v>33047</v>
      </c>
      <c r="N292" s="25">
        <v>15083444038.589939</v>
      </c>
      <c r="O292" s="25"/>
      <c r="P292" s="23">
        <v>32348</v>
      </c>
      <c r="Q292" s="24">
        <v>13156177802.679342</v>
      </c>
      <c r="S292" s="23"/>
      <c r="W292" s="23">
        <v>32433</v>
      </c>
      <c r="X292" s="1">
        <f>[1]CalculateLowerTotal!N292</f>
        <v>1656097603.2226064</v>
      </c>
    </row>
    <row r="293" spans="1:24" x14ac:dyDescent="0.3">
      <c r="A293" s="17">
        <v>32434</v>
      </c>
      <c r="B293" s="1">
        <v>15215932666.408474</v>
      </c>
      <c r="C293" s="1"/>
      <c r="D293" s="21">
        <v>33077</v>
      </c>
      <c r="E293" s="22">
        <v>1152693769.912715</v>
      </c>
      <c r="G293" s="23">
        <v>32251</v>
      </c>
      <c r="H293" s="24">
        <v>33717305638.089237</v>
      </c>
      <c r="I293" s="24"/>
      <c r="J293" s="23">
        <v>32434</v>
      </c>
      <c r="K293" s="25">
        <v>48110436786.638214</v>
      </c>
      <c r="L293" s="25"/>
      <c r="M293" s="23">
        <v>33077</v>
      </c>
      <c r="N293" s="25">
        <v>15083444038.589939</v>
      </c>
      <c r="O293" s="25"/>
      <c r="P293" s="23">
        <v>33165</v>
      </c>
      <c r="Q293" s="24">
        <v>12655367162.287565</v>
      </c>
      <c r="S293" s="23"/>
      <c r="W293" s="23">
        <v>32434</v>
      </c>
      <c r="X293" s="1">
        <f>[1]CalculateLowerTotal!N293</f>
        <v>73308996886.579605</v>
      </c>
    </row>
    <row r="294" spans="1:24" x14ac:dyDescent="0.3">
      <c r="A294" s="17">
        <v>32435</v>
      </c>
      <c r="B294" s="1">
        <v>22132247338.560913</v>
      </c>
      <c r="C294" s="1"/>
      <c r="D294" s="21">
        <v>33106</v>
      </c>
      <c r="E294" s="22">
        <v>1152693769.912715</v>
      </c>
      <c r="G294" s="23">
        <v>32546</v>
      </c>
      <c r="H294" s="24">
        <v>33638067307.085812</v>
      </c>
      <c r="I294" s="24"/>
      <c r="J294" s="23">
        <v>32435</v>
      </c>
      <c r="K294" s="25">
        <v>110043154386.55757</v>
      </c>
      <c r="L294" s="25"/>
      <c r="M294" s="23">
        <v>33106</v>
      </c>
      <c r="N294" s="25">
        <v>15083444038.589939</v>
      </c>
      <c r="O294" s="25"/>
      <c r="P294" s="23">
        <v>32396</v>
      </c>
      <c r="Q294" s="24">
        <v>12632073662.754486</v>
      </c>
      <c r="S294" s="23"/>
      <c r="W294" s="23">
        <v>32435</v>
      </c>
      <c r="X294" s="1">
        <f>[1]CalculateLowerTotal!N294</f>
        <v>137258320750.07832</v>
      </c>
    </row>
    <row r="295" spans="1:24" x14ac:dyDescent="0.3">
      <c r="A295" s="17">
        <v>32436</v>
      </c>
      <c r="B295" s="1">
        <v>1672825861.8410165</v>
      </c>
      <c r="C295" s="1"/>
      <c r="D295" s="21">
        <v>33114</v>
      </c>
      <c r="E295" s="22">
        <v>1152693769.912715</v>
      </c>
      <c r="G295" s="23">
        <v>32461</v>
      </c>
      <c r="H295" s="24">
        <v>33359366712.779739</v>
      </c>
      <c r="I295" s="24"/>
      <c r="J295" s="23">
        <v>32436</v>
      </c>
      <c r="K295" s="25">
        <v>3825924457.7555647</v>
      </c>
      <c r="L295" s="25"/>
      <c r="M295" s="23">
        <v>33114</v>
      </c>
      <c r="N295" s="25">
        <v>15083444038.589939</v>
      </c>
      <c r="O295" s="25"/>
      <c r="P295" s="23">
        <v>32517</v>
      </c>
      <c r="Q295" s="24">
        <v>12061382530.001785</v>
      </c>
      <c r="S295" s="23"/>
      <c r="W295" s="23">
        <v>32436</v>
      </c>
      <c r="X295" s="1">
        <f>[1]CalculateLowerTotal!N295</f>
        <v>4251206177.7178078</v>
      </c>
    </row>
    <row r="296" spans="1:24" x14ac:dyDescent="0.3">
      <c r="A296" s="17">
        <v>32437</v>
      </c>
      <c r="B296" s="1">
        <v>156308958965.1416</v>
      </c>
      <c r="C296" s="1"/>
      <c r="D296" s="21">
        <v>33159</v>
      </c>
      <c r="E296" s="22">
        <v>1152693769.912715</v>
      </c>
      <c r="G296" s="23">
        <v>32420</v>
      </c>
      <c r="H296" s="24">
        <v>33184495691.467628</v>
      </c>
      <c r="I296" s="24"/>
      <c r="J296" s="23">
        <v>32437</v>
      </c>
      <c r="K296" s="25">
        <v>465023865748.46429</v>
      </c>
      <c r="L296" s="25"/>
      <c r="M296" s="23">
        <v>33159</v>
      </c>
      <c r="N296" s="25">
        <v>15083444038.589939</v>
      </c>
      <c r="O296" s="25"/>
      <c r="P296" s="23">
        <v>33056</v>
      </c>
      <c r="Q296" s="24">
        <v>11970537839.536928</v>
      </c>
      <c r="S296" s="23"/>
      <c r="W296" s="23">
        <v>32437</v>
      </c>
      <c r="X296" s="1">
        <f>[1]CalculateLowerTotal!N296</f>
        <v>1178243176773.7205</v>
      </c>
    </row>
    <row r="297" spans="1:24" x14ac:dyDescent="0.3">
      <c r="A297" s="17">
        <v>32438</v>
      </c>
      <c r="B297" s="1">
        <v>189507531911.34955</v>
      </c>
      <c r="C297" s="1"/>
      <c r="D297" s="21">
        <v>33205</v>
      </c>
      <c r="E297" s="22">
        <v>1152693769.912715</v>
      </c>
      <c r="G297" s="23">
        <v>32616</v>
      </c>
      <c r="H297" s="24">
        <v>32241832021.528709</v>
      </c>
      <c r="I297" s="24"/>
      <c r="J297" s="23">
        <v>32438</v>
      </c>
      <c r="K297" s="25">
        <v>630720608692.495</v>
      </c>
      <c r="L297" s="25"/>
      <c r="M297" s="23">
        <v>33205</v>
      </c>
      <c r="N297" s="25">
        <v>15083444038.589939</v>
      </c>
      <c r="O297" s="25"/>
      <c r="P297" s="23">
        <v>32875</v>
      </c>
      <c r="Q297" s="24">
        <v>11895998599.906551</v>
      </c>
      <c r="S297" s="23"/>
      <c r="W297" s="23">
        <v>32438</v>
      </c>
      <c r="X297" s="1">
        <f>[1]CalculateLowerTotal!N297</f>
        <v>757037364732.78564</v>
      </c>
    </row>
    <row r="298" spans="1:24" x14ac:dyDescent="0.3">
      <c r="A298" s="17">
        <v>32439</v>
      </c>
      <c r="B298" s="1">
        <v>40114710922.289696</v>
      </c>
      <c r="C298" s="1"/>
      <c r="D298" s="21">
        <v>32189</v>
      </c>
      <c r="E298" s="22">
        <v>768396752.22095668</v>
      </c>
      <c r="G298" s="23">
        <v>32637</v>
      </c>
      <c r="H298" s="24">
        <v>31911216606.336342</v>
      </c>
      <c r="I298" s="24"/>
      <c r="J298" s="23">
        <v>32439</v>
      </c>
      <c r="K298" s="25">
        <v>42445412814.847679</v>
      </c>
      <c r="L298" s="25"/>
      <c r="M298" s="23">
        <v>32189</v>
      </c>
      <c r="N298" s="25">
        <v>10055551966.152023</v>
      </c>
      <c r="O298" s="25"/>
      <c r="P298" s="23">
        <v>32546</v>
      </c>
      <c r="Q298" s="24">
        <v>11777201682.232174</v>
      </c>
      <c r="S298" s="23"/>
      <c r="W298" s="23">
        <v>32439</v>
      </c>
      <c r="X298" s="1">
        <f>[1]CalculateLowerTotal!N298</f>
        <v>42493817055.160545</v>
      </c>
    </row>
    <row r="299" spans="1:24" x14ac:dyDescent="0.3">
      <c r="A299" s="17">
        <v>32440</v>
      </c>
      <c r="B299" s="1">
        <v>38731331873.287338</v>
      </c>
      <c r="C299" s="1"/>
      <c r="D299" s="21">
        <v>32201</v>
      </c>
      <c r="E299" s="22">
        <v>768396752.22095668</v>
      </c>
      <c r="G299" s="23">
        <v>32920</v>
      </c>
      <c r="H299" s="24">
        <v>31878428335.578457</v>
      </c>
      <c r="I299" s="24"/>
      <c r="J299" s="23">
        <v>32440</v>
      </c>
      <c r="K299" s="25">
        <v>91687833475.062622</v>
      </c>
      <c r="L299" s="25"/>
      <c r="M299" s="23">
        <v>32201</v>
      </c>
      <c r="N299" s="25">
        <v>10055551966.152023</v>
      </c>
      <c r="O299" s="25"/>
      <c r="P299" s="23">
        <v>32821</v>
      </c>
      <c r="Q299" s="24">
        <v>11700333071.231909</v>
      </c>
      <c r="S299" s="23"/>
      <c r="W299" s="23">
        <v>32440</v>
      </c>
      <c r="X299" s="1">
        <f>[1]CalculateLowerTotal!N299</f>
        <v>162697389073.14276</v>
      </c>
    </row>
    <row r="300" spans="1:24" x14ac:dyDescent="0.3">
      <c r="A300" s="17">
        <v>32441</v>
      </c>
      <c r="B300" s="1">
        <v>26282056335.689053</v>
      </c>
      <c r="C300" s="1"/>
      <c r="D300" s="21">
        <v>32211</v>
      </c>
      <c r="E300" s="22">
        <v>768396752.22095668</v>
      </c>
      <c r="G300" s="23">
        <v>32434</v>
      </c>
      <c r="H300" s="24">
        <v>31741810350.317028</v>
      </c>
      <c r="I300" s="24"/>
      <c r="J300" s="23">
        <v>32441</v>
      </c>
      <c r="K300" s="25">
        <v>30947400541.37693</v>
      </c>
      <c r="L300" s="25"/>
      <c r="M300" s="23">
        <v>32211</v>
      </c>
      <c r="N300" s="25">
        <v>10055551966.152023</v>
      </c>
      <c r="O300" s="25"/>
      <c r="P300" s="23">
        <v>33237</v>
      </c>
      <c r="Q300" s="24">
        <v>11530290367.743856</v>
      </c>
      <c r="S300" s="23"/>
      <c r="W300" s="23">
        <v>32441</v>
      </c>
      <c r="X300" s="1">
        <f>[1]CalculateLowerTotal!N300</f>
        <v>52270990350.793961</v>
      </c>
    </row>
    <row r="301" spans="1:24" x14ac:dyDescent="0.3">
      <c r="A301" s="17">
        <v>32442</v>
      </c>
      <c r="B301" s="1">
        <v>19365716421.240803</v>
      </c>
      <c r="C301" s="1"/>
      <c r="D301" s="21">
        <v>32212</v>
      </c>
      <c r="E301" s="22">
        <v>768396752.22095668</v>
      </c>
      <c r="G301" s="23">
        <v>32545</v>
      </c>
      <c r="H301" s="24">
        <v>31648910227.122181</v>
      </c>
      <c r="I301" s="24"/>
      <c r="J301" s="23">
        <v>32442</v>
      </c>
      <c r="K301" s="25">
        <v>25885124157.539776</v>
      </c>
      <c r="L301" s="25"/>
      <c r="M301" s="23">
        <v>32212</v>
      </c>
      <c r="N301" s="25">
        <v>10055551966.152023</v>
      </c>
      <c r="O301" s="25"/>
      <c r="P301" s="23">
        <v>33188</v>
      </c>
      <c r="Q301" s="24">
        <v>11479044625.965292</v>
      </c>
      <c r="S301" s="23"/>
      <c r="W301" s="23">
        <v>32442</v>
      </c>
      <c r="X301" s="1">
        <f>[1]CalculateLowerTotal!N301</f>
        <v>28048798582.413212</v>
      </c>
    </row>
    <row r="302" spans="1:24" x14ac:dyDescent="0.3">
      <c r="A302" s="17">
        <v>32443</v>
      </c>
      <c r="B302" s="1">
        <v>19365716421.240803</v>
      </c>
      <c r="C302" s="1"/>
      <c r="D302" s="21">
        <v>32237</v>
      </c>
      <c r="E302" s="22">
        <v>768396752.22095668</v>
      </c>
      <c r="G302" s="23">
        <v>32153</v>
      </c>
      <c r="H302" s="24">
        <v>31553277623.77092</v>
      </c>
      <c r="I302" s="24"/>
      <c r="J302" s="23">
        <v>32443</v>
      </c>
      <c r="K302" s="25">
        <v>20592545461.203934</v>
      </c>
      <c r="L302" s="25"/>
      <c r="M302" s="23">
        <v>32237</v>
      </c>
      <c r="N302" s="25">
        <v>10055551966.152023</v>
      </c>
      <c r="O302" s="25"/>
      <c r="P302" s="23">
        <v>32498</v>
      </c>
      <c r="Q302" s="24">
        <v>11297355229.170925</v>
      </c>
      <c r="S302" s="23"/>
      <c r="W302" s="23">
        <v>32443</v>
      </c>
      <c r="X302" s="1">
        <f>[1]CalculateLowerTotal!N302</f>
        <v>20694094415.151302</v>
      </c>
    </row>
    <row r="303" spans="1:24" x14ac:dyDescent="0.3">
      <c r="A303" s="17">
        <v>32444</v>
      </c>
      <c r="B303" s="1">
        <v>2300135560.0421305</v>
      </c>
      <c r="C303" s="1"/>
      <c r="D303" s="21">
        <v>32266</v>
      </c>
      <c r="E303" s="22">
        <v>768396752.22095668</v>
      </c>
      <c r="G303" s="23">
        <v>32407</v>
      </c>
      <c r="H303" s="24">
        <v>30159774631.33424</v>
      </c>
      <c r="I303" s="24"/>
      <c r="J303" s="23">
        <v>32444</v>
      </c>
      <c r="K303" s="25">
        <v>2573371420.7290459</v>
      </c>
      <c r="L303" s="25"/>
      <c r="M303" s="23">
        <v>32266</v>
      </c>
      <c r="N303" s="25">
        <v>10055551966.152023</v>
      </c>
      <c r="O303" s="25"/>
      <c r="P303" s="23">
        <v>32251</v>
      </c>
      <c r="Q303" s="24">
        <v>11292696495.942505</v>
      </c>
      <c r="S303" s="23"/>
      <c r="W303" s="23">
        <v>32444</v>
      </c>
      <c r="X303" s="1">
        <f>[1]CalculateLowerTotal!N303</f>
        <v>2603542143.2706766</v>
      </c>
    </row>
    <row r="304" spans="1:24" x14ac:dyDescent="0.3">
      <c r="A304" s="17">
        <v>32445</v>
      </c>
      <c r="B304" s="1">
        <v>2091032327.3084254</v>
      </c>
      <c r="C304" s="1"/>
      <c r="D304" s="21">
        <v>32283</v>
      </c>
      <c r="E304" s="22">
        <v>768396752.22095668</v>
      </c>
      <c r="G304" s="23">
        <v>33132</v>
      </c>
      <c r="H304" s="24">
        <v>29894735938.801056</v>
      </c>
      <c r="I304" s="24"/>
      <c r="J304" s="23">
        <v>32445</v>
      </c>
      <c r="K304" s="25">
        <v>2219453178.7458181</v>
      </c>
      <c r="L304" s="25"/>
      <c r="M304" s="23">
        <v>32283</v>
      </c>
      <c r="N304" s="25">
        <v>10055551966.152023</v>
      </c>
      <c r="O304" s="25"/>
      <c r="P304" s="23">
        <v>32920</v>
      </c>
      <c r="Q304" s="24">
        <v>11281049795.014896</v>
      </c>
      <c r="S304" s="23"/>
      <c r="W304" s="23">
        <v>32445</v>
      </c>
      <c r="X304" s="1">
        <f>[1]CalculateLowerTotal!N304</f>
        <v>2201917350.0207696</v>
      </c>
    </row>
    <row r="305" spans="1:24" x14ac:dyDescent="0.3">
      <c r="A305" s="17">
        <v>32446</v>
      </c>
      <c r="B305" s="1">
        <v>2509238792.7758341</v>
      </c>
      <c r="C305" s="1"/>
      <c r="D305" s="21">
        <v>32372</v>
      </c>
      <c r="E305" s="22">
        <v>768396752.22095668</v>
      </c>
      <c r="G305" s="23">
        <v>32776</v>
      </c>
      <c r="H305" s="24">
        <v>29452093844.488247</v>
      </c>
      <c r="I305" s="24"/>
      <c r="J305" s="23">
        <v>32446</v>
      </c>
      <c r="K305" s="25">
        <v>2574815398.5772815</v>
      </c>
      <c r="L305" s="25"/>
      <c r="M305" s="23">
        <v>32372</v>
      </c>
      <c r="N305" s="25">
        <v>10055551966.152023</v>
      </c>
      <c r="O305" s="25"/>
      <c r="P305" s="23">
        <v>32592</v>
      </c>
      <c r="Q305" s="24">
        <v>11080725519.129377</v>
      </c>
      <c r="S305" s="23"/>
      <c r="W305" s="23">
        <v>32446</v>
      </c>
      <c r="X305" s="1">
        <f>[1]CalculateLowerTotal!N305</f>
        <v>2549067244.5915089</v>
      </c>
    </row>
    <row r="306" spans="1:24" x14ac:dyDescent="0.3">
      <c r="A306" s="17">
        <v>32447</v>
      </c>
      <c r="B306" s="1">
        <v>2509238792.7758341</v>
      </c>
      <c r="C306" s="1"/>
      <c r="D306" s="21">
        <v>32515</v>
      </c>
      <c r="E306" s="22">
        <v>768396752.22095668</v>
      </c>
      <c r="G306" s="23">
        <v>33147</v>
      </c>
      <c r="H306" s="24">
        <v>29039507717.093342</v>
      </c>
      <c r="I306" s="24"/>
      <c r="J306" s="23">
        <v>32447</v>
      </c>
      <c r="K306" s="25">
        <v>2533830019.9513769</v>
      </c>
      <c r="L306" s="25"/>
      <c r="M306" s="23">
        <v>32515</v>
      </c>
      <c r="N306" s="25">
        <v>10055551966.152023</v>
      </c>
      <c r="O306" s="25"/>
      <c r="P306" s="23">
        <v>32829</v>
      </c>
      <c r="Q306" s="24">
        <v>10873413210.63553</v>
      </c>
      <c r="S306" s="23"/>
      <c r="W306" s="23">
        <v>32447</v>
      </c>
      <c r="X306" s="1">
        <f>[1]CalculateLowerTotal!N306</f>
        <v>2508491719.751863</v>
      </c>
    </row>
    <row r="307" spans="1:24" x14ac:dyDescent="0.3">
      <c r="A307" s="17">
        <v>32448</v>
      </c>
      <c r="B307" s="1">
        <v>121727511815.85703</v>
      </c>
      <c r="C307" s="1"/>
      <c r="D307" s="21">
        <v>32517</v>
      </c>
      <c r="E307" s="22">
        <v>768396752.22095668</v>
      </c>
      <c r="G307" s="23">
        <v>32597</v>
      </c>
      <c r="H307" s="24">
        <v>29001254647.357082</v>
      </c>
      <c r="I307" s="24"/>
      <c r="J307" s="23">
        <v>32448</v>
      </c>
      <c r="K307" s="25">
        <v>413177467674.79138</v>
      </c>
      <c r="L307" s="25"/>
      <c r="M307" s="23">
        <v>32517</v>
      </c>
      <c r="N307" s="25">
        <v>10055551966.152023</v>
      </c>
      <c r="O307" s="25"/>
      <c r="P307" s="23">
        <v>32461</v>
      </c>
      <c r="Q307" s="24">
        <v>10810520727.815935</v>
      </c>
      <c r="S307" s="23"/>
      <c r="W307" s="23">
        <v>32448</v>
      </c>
      <c r="X307" s="1">
        <f>[1]CalculateLowerTotal!N307</f>
        <v>856722195885.51917</v>
      </c>
    </row>
    <row r="308" spans="1:24" x14ac:dyDescent="0.3">
      <c r="A308" s="17">
        <v>32449</v>
      </c>
      <c r="B308" s="1">
        <v>37348205247.264801</v>
      </c>
      <c r="C308" s="1"/>
      <c r="D308" s="21">
        <v>32537</v>
      </c>
      <c r="E308" s="22">
        <v>768396752.22095668</v>
      </c>
      <c r="G308" s="23">
        <v>32667</v>
      </c>
      <c r="H308" s="24">
        <v>28987592860.597038</v>
      </c>
      <c r="I308" s="24"/>
      <c r="J308" s="23">
        <v>32449</v>
      </c>
      <c r="K308" s="25">
        <v>109671006144.10962</v>
      </c>
      <c r="L308" s="25"/>
      <c r="M308" s="23">
        <v>32537</v>
      </c>
      <c r="N308" s="25">
        <v>10055551966.152023</v>
      </c>
      <c r="O308" s="25"/>
      <c r="P308" s="23">
        <v>32420</v>
      </c>
      <c r="Q308" s="24">
        <v>10791885907.335947</v>
      </c>
      <c r="S308" s="23"/>
      <c r="W308" s="23">
        <v>32449</v>
      </c>
      <c r="X308" s="1">
        <f>[1]CalculateLowerTotal!N308</f>
        <v>131651182247.19307</v>
      </c>
    </row>
    <row r="309" spans="1:24" x14ac:dyDescent="0.3">
      <c r="A309" s="17">
        <v>32450</v>
      </c>
      <c r="B309" s="1">
        <v>24898778255.881031</v>
      </c>
      <c r="C309" s="1"/>
      <c r="D309" s="21">
        <v>32563</v>
      </c>
      <c r="E309" s="22">
        <v>768396752.22095668</v>
      </c>
      <c r="G309" s="23">
        <v>33158</v>
      </c>
      <c r="H309" s="24">
        <v>28960269216.85096</v>
      </c>
      <c r="I309" s="24"/>
      <c r="J309" s="23">
        <v>32450</v>
      </c>
      <c r="K309" s="25">
        <v>26464419764.121773</v>
      </c>
      <c r="L309" s="25"/>
      <c r="M309" s="23">
        <v>32563</v>
      </c>
      <c r="N309" s="25">
        <v>10055551966.152023</v>
      </c>
      <c r="O309" s="25"/>
      <c r="P309" s="23">
        <v>32545</v>
      </c>
      <c r="Q309" s="24">
        <v>10770921769.452856</v>
      </c>
      <c r="S309" s="23"/>
      <c r="W309" s="23">
        <v>32450</v>
      </c>
      <c r="X309" s="1">
        <f>[1]CalculateLowerTotal!N309</f>
        <v>26537531545.284595</v>
      </c>
    </row>
    <row r="310" spans="1:24" x14ac:dyDescent="0.3">
      <c r="A310" s="17">
        <v>32451</v>
      </c>
      <c r="B310" s="1">
        <v>3136547325.5217004</v>
      </c>
      <c r="C310" s="1"/>
      <c r="D310" s="21">
        <v>32672</v>
      </c>
      <c r="E310" s="22">
        <v>768396752.22095668</v>
      </c>
      <c r="G310" s="23">
        <v>32981</v>
      </c>
      <c r="H310" s="24">
        <v>27995746690.748814</v>
      </c>
      <c r="I310" s="24"/>
      <c r="J310" s="23">
        <v>32451</v>
      </c>
      <c r="K310" s="25">
        <v>5136272288.2952261</v>
      </c>
      <c r="L310" s="25"/>
      <c r="M310" s="23">
        <v>32672</v>
      </c>
      <c r="N310" s="25">
        <v>10055551966.152023</v>
      </c>
      <c r="O310" s="25"/>
      <c r="P310" s="23">
        <v>32434</v>
      </c>
      <c r="Q310" s="24">
        <v>10596220429.217833</v>
      </c>
      <c r="S310" s="23"/>
      <c r="W310" s="23">
        <v>32451</v>
      </c>
      <c r="X310" s="1">
        <f>[1]CalculateLowerTotal!N310</f>
        <v>20711092517.342678</v>
      </c>
    </row>
    <row r="311" spans="1:24" x14ac:dyDescent="0.3">
      <c r="A311" s="17">
        <v>32452</v>
      </c>
      <c r="B311" s="1">
        <v>99595213992.706131</v>
      </c>
      <c r="C311" s="1"/>
      <c r="D311" s="21">
        <v>32681</v>
      </c>
      <c r="E311" s="22">
        <v>768396752.22095668</v>
      </c>
      <c r="G311" s="23">
        <v>32858</v>
      </c>
      <c r="H311" s="24">
        <v>27971155421.482224</v>
      </c>
      <c r="I311" s="24"/>
      <c r="J311" s="23">
        <v>32452</v>
      </c>
      <c r="K311" s="25">
        <v>266717250180.354</v>
      </c>
      <c r="L311" s="25"/>
      <c r="M311" s="23">
        <v>32681</v>
      </c>
      <c r="N311" s="25">
        <v>10055551966.152023</v>
      </c>
      <c r="O311" s="25"/>
      <c r="P311" s="23">
        <v>32153</v>
      </c>
      <c r="Q311" s="24">
        <v>10514693107.573996</v>
      </c>
      <c r="S311" s="23"/>
      <c r="W311" s="23">
        <v>32452</v>
      </c>
      <c r="X311" s="1">
        <f>[1]CalculateLowerTotal!N311</f>
        <v>419053839769.44757</v>
      </c>
    </row>
    <row r="312" spans="1:24" x14ac:dyDescent="0.3">
      <c r="A312" s="17">
        <v>32453</v>
      </c>
      <c r="B312" s="1">
        <v>114811121416.81978</v>
      </c>
      <c r="C312" s="1"/>
      <c r="D312" s="21">
        <v>32717</v>
      </c>
      <c r="E312" s="22">
        <v>768396752.22095668</v>
      </c>
      <c r="G312" s="23">
        <v>33005</v>
      </c>
      <c r="H312" s="24">
        <v>27908311188.514153</v>
      </c>
      <c r="I312" s="24"/>
      <c r="J312" s="23">
        <v>32453</v>
      </c>
      <c r="K312" s="25">
        <v>185349692154.202</v>
      </c>
      <c r="L312" s="25"/>
      <c r="M312" s="23">
        <v>32717</v>
      </c>
      <c r="N312" s="25">
        <v>10055551966.152023</v>
      </c>
      <c r="O312" s="25"/>
      <c r="P312" s="23">
        <v>32188</v>
      </c>
      <c r="Q312" s="24">
        <v>10456459290.025167</v>
      </c>
      <c r="S312" s="23"/>
      <c r="W312" s="23">
        <v>32453</v>
      </c>
      <c r="X312" s="1">
        <f>[1]CalculateLowerTotal!N312</f>
        <v>205499250377.54956</v>
      </c>
    </row>
    <row r="313" spans="1:24" x14ac:dyDescent="0.3">
      <c r="A313" s="17">
        <v>32454</v>
      </c>
      <c r="B313" s="1">
        <v>42881216597.313454</v>
      </c>
      <c r="C313" s="1"/>
      <c r="D313" s="21">
        <v>32720</v>
      </c>
      <c r="E313" s="22">
        <v>768396752.22095668</v>
      </c>
      <c r="G313" s="23">
        <v>33151</v>
      </c>
      <c r="H313" s="24">
        <v>27452007293.524933</v>
      </c>
      <c r="I313" s="24"/>
      <c r="J313" s="23">
        <v>32454</v>
      </c>
      <c r="K313" s="25">
        <v>49938898949.790184</v>
      </c>
      <c r="L313" s="25"/>
      <c r="M313" s="23">
        <v>32720</v>
      </c>
      <c r="N313" s="25">
        <v>10055551966.152023</v>
      </c>
      <c r="O313" s="25"/>
      <c r="P313" s="23">
        <v>32977</v>
      </c>
      <c r="Q313" s="24">
        <v>10449471236.449261</v>
      </c>
      <c r="S313" s="23"/>
      <c r="W313" s="23">
        <v>32454</v>
      </c>
      <c r="X313" s="1">
        <f>[1]CalculateLowerTotal!N313</f>
        <v>51365883724.392967</v>
      </c>
    </row>
    <row r="314" spans="1:24" x14ac:dyDescent="0.3">
      <c r="A314" s="17">
        <v>32455</v>
      </c>
      <c r="B314" s="1">
        <v>30431814848.224159</v>
      </c>
      <c r="C314" s="1"/>
      <c r="D314" s="21">
        <v>32868</v>
      </c>
      <c r="E314" s="22">
        <v>768396752.22095668</v>
      </c>
      <c r="G314" s="23">
        <v>32676</v>
      </c>
      <c r="H314" s="24">
        <v>27323586455.582436</v>
      </c>
      <c r="I314" s="24"/>
      <c r="J314" s="23">
        <v>32455</v>
      </c>
      <c r="K314" s="25">
        <v>31248790089.801121</v>
      </c>
      <c r="L314" s="25"/>
      <c r="M314" s="23">
        <v>32868</v>
      </c>
      <c r="N314" s="25">
        <v>10055551966.152023</v>
      </c>
      <c r="O314" s="25"/>
      <c r="P314" s="23">
        <v>32370</v>
      </c>
      <c r="Q314" s="24">
        <v>9899744235.8589935</v>
      </c>
      <c r="S314" s="23"/>
      <c r="W314" s="23">
        <v>32455</v>
      </c>
      <c r="X314" s="1">
        <f>[1]CalculateLowerTotal!N314</f>
        <v>31094698095.567295</v>
      </c>
    </row>
    <row r="315" spans="1:24" x14ac:dyDescent="0.3">
      <c r="A315" s="17">
        <v>32456</v>
      </c>
      <c r="B315" s="1">
        <v>24898778255.881031</v>
      </c>
      <c r="C315" s="1"/>
      <c r="D315" s="21">
        <v>32888</v>
      </c>
      <c r="E315" s="22">
        <v>768396752.22095668</v>
      </c>
      <c r="G315" s="23">
        <v>32587</v>
      </c>
      <c r="H315" s="24">
        <v>26118616307.591335</v>
      </c>
      <c r="I315" s="24"/>
      <c r="J315" s="23">
        <v>32456</v>
      </c>
      <c r="K315" s="25">
        <v>25141958171.645866</v>
      </c>
      <c r="L315" s="25"/>
      <c r="M315" s="23">
        <v>32888</v>
      </c>
      <c r="N315" s="25">
        <v>10055551966.152023</v>
      </c>
      <c r="O315" s="25"/>
      <c r="P315" s="23">
        <v>32538</v>
      </c>
      <c r="Q315" s="24">
        <v>9829863723.2325554</v>
      </c>
      <c r="S315" s="23"/>
      <c r="W315" s="23">
        <v>32456</v>
      </c>
      <c r="X315" s="1">
        <f>[1]CalculateLowerTotal!N315</f>
        <v>24932466917.4911</v>
      </c>
    </row>
    <row r="316" spans="1:24" x14ac:dyDescent="0.3">
      <c r="A316" s="17">
        <v>32457</v>
      </c>
      <c r="B316" s="1">
        <v>3345639033.1996894</v>
      </c>
      <c r="C316" s="1"/>
      <c r="D316" s="21">
        <v>32915</v>
      </c>
      <c r="E316" s="22">
        <v>768396752.22095668</v>
      </c>
      <c r="G316" s="23">
        <v>32412</v>
      </c>
      <c r="H316" s="24">
        <v>25960139481.061176</v>
      </c>
      <c r="I316" s="24"/>
      <c r="J316" s="23">
        <v>32457</v>
      </c>
      <c r="K316" s="25">
        <v>13294591590.488619</v>
      </c>
      <c r="L316" s="25"/>
      <c r="M316" s="23">
        <v>32915</v>
      </c>
      <c r="N316" s="25">
        <v>10055551966.152023</v>
      </c>
      <c r="O316" s="25"/>
      <c r="P316" s="23">
        <v>32854</v>
      </c>
      <c r="Q316" s="24">
        <v>9780947364.8468475</v>
      </c>
      <c r="S316" s="23"/>
      <c r="W316" s="23">
        <v>32457</v>
      </c>
      <c r="X316" s="1">
        <f>[1]CalculateLowerTotal!N316</f>
        <v>77550969901.466522</v>
      </c>
    </row>
    <row r="317" spans="1:24" x14ac:dyDescent="0.3">
      <c r="A317" s="17">
        <v>32458</v>
      </c>
      <c r="B317" s="1">
        <v>3136547325.5217004</v>
      </c>
      <c r="C317" s="1"/>
      <c r="D317" s="21">
        <v>32967</v>
      </c>
      <c r="E317" s="22">
        <v>768396752.22095668</v>
      </c>
      <c r="G317" s="23">
        <v>32391</v>
      </c>
      <c r="H317" s="24">
        <v>25902759981.744068</v>
      </c>
      <c r="I317" s="24"/>
      <c r="J317" s="23">
        <v>32458</v>
      </c>
      <c r="K317" s="25">
        <v>10505718569.209251</v>
      </c>
      <c r="L317" s="25"/>
      <c r="M317" s="23">
        <v>32967</v>
      </c>
      <c r="N317" s="25">
        <v>10055551966.152023</v>
      </c>
      <c r="O317" s="25"/>
      <c r="P317" s="23">
        <v>32418</v>
      </c>
      <c r="Q317" s="24">
        <v>9759983200.3590546</v>
      </c>
      <c r="S317" s="23"/>
      <c r="W317" s="23">
        <v>32458</v>
      </c>
      <c r="X317" s="1">
        <f>[1]CalculateLowerTotal!N317</f>
        <v>13307692165.257622</v>
      </c>
    </row>
    <row r="318" spans="1:24" x14ac:dyDescent="0.3">
      <c r="A318" s="17">
        <v>32459</v>
      </c>
      <c r="B318" s="1">
        <v>2927445258.2432427</v>
      </c>
      <c r="C318" s="1"/>
      <c r="D318" s="21">
        <v>32974</v>
      </c>
      <c r="E318" s="22">
        <v>768396752.22095668</v>
      </c>
      <c r="G318" s="23">
        <v>33020</v>
      </c>
      <c r="H318" s="24">
        <v>25654115291.82766</v>
      </c>
      <c r="I318" s="24"/>
      <c r="J318" s="23">
        <v>32459</v>
      </c>
      <c r="K318" s="25">
        <v>3941150329.3516688</v>
      </c>
      <c r="L318" s="25"/>
      <c r="M318" s="23">
        <v>32974</v>
      </c>
      <c r="N318" s="25">
        <v>10055551966.152023</v>
      </c>
      <c r="O318" s="25"/>
      <c r="P318" s="23">
        <v>32511</v>
      </c>
      <c r="Q318" s="24">
        <v>9555000212.9527264</v>
      </c>
      <c r="S318" s="23"/>
      <c r="W318" s="23">
        <v>32459</v>
      </c>
      <c r="X318" s="1">
        <f>[1]CalculateLowerTotal!N318</f>
        <v>4155638148.5524297</v>
      </c>
    </row>
    <row r="319" spans="1:24" x14ac:dyDescent="0.3">
      <c r="A319" s="17">
        <v>32460</v>
      </c>
      <c r="B319" s="1">
        <v>77462916169.55484</v>
      </c>
      <c r="C319" s="1"/>
      <c r="D319" s="21">
        <v>33023</v>
      </c>
      <c r="E319" s="22">
        <v>768396752.22095668</v>
      </c>
      <c r="G319" s="23">
        <v>32964</v>
      </c>
      <c r="H319" s="24">
        <v>25020208103.89278</v>
      </c>
      <c r="I319" s="24"/>
      <c r="J319" s="23">
        <v>32460</v>
      </c>
      <c r="K319" s="25">
        <v>223156292801.15033</v>
      </c>
      <c r="L319" s="25"/>
      <c r="M319" s="23">
        <v>33023</v>
      </c>
      <c r="N319" s="25">
        <v>10055551966.152023</v>
      </c>
      <c r="O319" s="25"/>
      <c r="P319" s="23">
        <v>32667</v>
      </c>
      <c r="Q319" s="24">
        <v>9487449059.1785965</v>
      </c>
      <c r="S319" s="23"/>
      <c r="W319" s="23">
        <v>32460</v>
      </c>
      <c r="X319" s="1">
        <f>[1]CalculateLowerTotal!N319</f>
        <v>431366235353.91486</v>
      </c>
    </row>
    <row r="320" spans="1:24" x14ac:dyDescent="0.3">
      <c r="A320" s="17">
        <v>32461</v>
      </c>
      <c r="B320" s="1">
        <v>41498089971.270851</v>
      </c>
      <c r="C320" s="1"/>
      <c r="D320" s="21">
        <v>33110</v>
      </c>
      <c r="E320" s="22">
        <v>768396752.22095668</v>
      </c>
      <c r="G320" s="23">
        <v>32827</v>
      </c>
      <c r="H320" s="24">
        <v>24864463707.451916</v>
      </c>
      <c r="I320" s="24"/>
      <c r="J320" s="23">
        <v>32461</v>
      </c>
      <c r="K320" s="25">
        <v>74857456684.050598</v>
      </c>
      <c r="L320" s="25"/>
      <c r="M320" s="23">
        <v>33110</v>
      </c>
      <c r="N320" s="25">
        <v>10055551966.152023</v>
      </c>
      <c r="O320" s="25"/>
      <c r="P320" s="23">
        <v>32407</v>
      </c>
      <c r="Q320" s="24">
        <v>9457167482.5917912</v>
      </c>
      <c r="S320" s="23"/>
      <c r="W320" s="23">
        <v>32461</v>
      </c>
      <c r="X320" s="1">
        <f>[1]CalculateLowerTotal!N320</f>
        <v>84919402845.026031</v>
      </c>
    </row>
    <row r="321" spans="1:24" x14ac:dyDescent="0.3">
      <c r="A321" s="17">
        <v>32462</v>
      </c>
      <c r="B321" s="1">
        <v>4182063100.6956015</v>
      </c>
      <c r="C321" s="1"/>
      <c r="D321" s="21">
        <v>33158</v>
      </c>
      <c r="E321" s="22">
        <v>768396752.22095668</v>
      </c>
      <c r="G321" s="23">
        <v>32669</v>
      </c>
      <c r="H321" s="24">
        <v>24145853387.10186</v>
      </c>
      <c r="I321" s="24"/>
      <c r="J321" s="23">
        <v>32462</v>
      </c>
      <c r="K321" s="25">
        <v>5602889599.2892094</v>
      </c>
      <c r="L321" s="25"/>
      <c r="M321" s="23">
        <v>33158</v>
      </c>
      <c r="N321" s="25">
        <v>10055551966.152023</v>
      </c>
      <c r="O321" s="25"/>
      <c r="P321" s="23">
        <v>32412</v>
      </c>
      <c r="Q321" s="24">
        <v>9105435414.5373726</v>
      </c>
      <c r="S321" s="23"/>
      <c r="W321" s="23">
        <v>32462</v>
      </c>
      <c r="X321" s="1">
        <f>[1]CalculateLowerTotal!N321</f>
        <v>5856664463.5564117</v>
      </c>
    </row>
    <row r="322" spans="1:24" x14ac:dyDescent="0.3">
      <c r="A322" s="17">
        <v>32463</v>
      </c>
      <c r="B322" s="1">
        <v>3554759359.2686982</v>
      </c>
      <c r="C322" s="1"/>
      <c r="D322" s="21">
        <v>32200</v>
      </c>
      <c r="E322" s="22">
        <v>384296877.14325321</v>
      </c>
      <c r="G322" s="23">
        <v>33007</v>
      </c>
      <c r="H322" s="24">
        <v>23656761136.472847</v>
      </c>
      <c r="I322" s="24"/>
      <c r="J322" s="23">
        <v>32463</v>
      </c>
      <c r="K322" s="25">
        <v>7302589753.4433317</v>
      </c>
      <c r="L322" s="25"/>
      <c r="M322" s="23">
        <v>32200</v>
      </c>
      <c r="N322" s="25">
        <v>5027858759.386735</v>
      </c>
      <c r="O322" s="25"/>
      <c r="P322" s="23">
        <v>33020</v>
      </c>
      <c r="Q322" s="24">
        <v>9100776668.914753</v>
      </c>
      <c r="S322" s="23"/>
      <c r="W322" s="23">
        <v>32463</v>
      </c>
      <c r="X322" s="1">
        <f>[1]CalculateLowerTotal!N322</f>
        <v>13489649601.113821</v>
      </c>
    </row>
    <row r="323" spans="1:24" x14ac:dyDescent="0.3">
      <c r="A323" s="17">
        <v>32464</v>
      </c>
      <c r="B323" s="1">
        <v>247604655932.77759</v>
      </c>
      <c r="C323" s="1"/>
      <c r="D323" s="21">
        <v>32205</v>
      </c>
      <c r="E323" s="22">
        <v>384296877.14325321</v>
      </c>
      <c r="G323" s="23">
        <v>32769</v>
      </c>
      <c r="H323" s="24">
        <v>23435440057.332653</v>
      </c>
      <c r="I323" s="24"/>
      <c r="J323" s="23">
        <v>32464</v>
      </c>
      <c r="K323" s="25">
        <v>1064630175032.2432</v>
      </c>
      <c r="L323" s="25"/>
      <c r="M323" s="23">
        <v>32205</v>
      </c>
      <c r="N323" s="25">
        <v>5027858759.386735</v>
      </c>
      <c r="O323" s="25"/>
      <c r="P323" s="23">
        <v>32145</v>
      </c>
      <c r="Q323" s="24">
        <v>8979650409.6213284</v>
      </c>
      <c r="S323" s="23"/>
      <c r="W323" s="23">
        <v>32464</v>
      </c>
      <c r="X323" s="1">
        <f>[1]CalculateLowerTotal!N323</f>
        <v>1866639194185.155</v>
      </c>
    </row>
    <row r="324" spans="1:24" x14ac:dyDescent="0.3">
      <c r="A324" s="17">
        <v>32465</v>
      </c>
      <c r="B324" s="1">
        <v>66396641046.492134</v>
      </c>
      <c r="C324" s="1"/>
      <c r="D324" s="21">
        <v>32222</v>
      </c>
      <c r="E324" s="22">
        <v>384296877.14325321</v>
      </c>
      <c r="G324" s="23">
        <v>32342</v>
      </c>
      <c r="H324" s="24">
        <v>22653985464.102375</v>
      </c>
      <c r="I324" s="24"/>
      <c r="J324" s="23">
        <v>32465</v>
      </c>
      <c r="K324" s="25">
        <v>69022437696.965469</v>
      </c>
      <c r="L324" s="25"/>
      <c r="M324" s="23">
        <v>32222</v>
      </c>
      <c r="N324" s="25">
        <v>5027858759.386735</v>
      </c>
      <c r="O324" s="25"/>
      <c r="P324" s="23">
        <v>33158</v>
      </c>
      <c r="Q324" s="24">
        <v>8961015596.5164146</v>
      </c>
      <c r="S324" s="23"/>
      <c r="W324" s="23">
        <v>32465</v>
      </c>
      <c r="X324" s="1">
        <f>[1]CalculateLowerTotal!N324</f>
        <v>68874952236.766068</v>
      </c>
    </row>
    <row r="325" spans="1:24" x14ac:dyDescent="0.3">
      <c r="A325" s="17">
        <v>32466</v>
      </c>
      <c r="B325" s="1">
        <v>91295444544.67247</v>
      </c>
      <c r="C325" s="1"/>
      <c r="D325" s="21">
        <v>32239</v>
      </c>
      <c r="E325" s="22">
        <v>384296877.14325321</v>
      </c>
      <c r="G325" s="23">
        <v>33076</v>
      </c>
      <c r="H325" s="24">
        <v>22599338363.717789</v>
      </c>
      <c r="I325" s="24"/>
      <c r="J325" s="23">
        <v>32466</v>
      </c>
      <c r="K325" s="25">
        <v>218721631617.93335</v>
      </c>
      <c r="L325" s="25"/>
      <c r="M325" s="23">
        <v>32239</v>
      </c>
      <c r="N325" s="25">
        <v>5027858759.386735</v>
      </c>
      <c r="O325" s="25"/>
      <c r="P325" s="23">
        <v>32827</v>
      </c>
      <c r="Q325" s="24">
        <v>8749044588.4243774</v>
      </c>
      <c r="S325" s="23"/>
      <c r="W325" s="23">
        <v>32466</v>
      </c>
      <c r="X325" s="1">
        <f>[1]CalculateLowerTotal!N325</f>
        <v>693408418570.06958</v>
      </c>
    </row>
    <row r="326" spans="1:24" x14ac:dyDescent="0.3">
      <c r="A326" s="17">
        <v>32467</v>
      </c>
      <c r="B326" s="1">
        <v>244838150257.75299</v>
      </c>
      <c r="C326" s="1"/>
      <c r="D326" s="21">
        <v>32242</v>
      </c>
      <c r="E326" s="22">
        <v>384296877.14325321</v>
      </c>
      <c r="G326" s="23">
        <v>33060</v>
      </c>
      <c r="H326" s="24">
        <v>22566550055.982117</v>
      </c>
      <c r="I326" s="24"/>
      <c r="J326" s="23">
        <v>32467</v>
      </c>
      <c r="K326" s="25">
        <v>629326903496.65735</v>
      </c>
      <c r="L326" s="25"/>
      <c r="M326" s="23">
        <v>32242</v>
      </c>
      <c r="N326" s="25">
        <v>5027858759.386735</v>
      </c>
      <c r="O326" s="25"/>
      <c r="P326" s="23">
        <v>33147</v>
      </c>
      <c r="Q326" s="24">
        <v>8700128165.08181</v>
      </c>
      <c r="S326" s="23"/>
      <c r="W326" s="23">
        <v>32467</v>
      </c>
      <c r="X326" s="1">
        <f>[1]CalculateLowerTotal!N326</f>
        <v>860643716412.82764</v>
      </c>
    </row>
    <row r="327" spans="1:24" x14ac:dyDescent="0.3">
      <c r="A327" s="17">
        <v>32468</v>
      </c>
      <c r="B327" s="1">
        <v>94062202642.654037</v>
      </c>
      <c r="C327" s="1"/>
      <c r="D327" s="21">
        <v>32248</v>
      </c>
      <c r="E327" s="22">
        <v>384296877.14325321</v>
      </c>
      <c r="G327" s="23">
        <v>32270</v>
      </c>
      <c r="H327" s="24">
        <v>22394411442.46925</v>
      </c>
      <c r="I327" s="24"/>
      <c r="J327" s="23">
        <v>32468</v>
      </c>
      <c r="K327" s="25">
        <v>106234860405.31213</v>
      </c>
      <c r="L327" s="25"/>
      <c r="M327" s="23">
        <v>32248</v>
      </c>
      <c r="N327" s="25">
        <v>5027858759.386735</v>
      </c>
      <c r="O327" s="25"/>
      <c r="P327" s="23">
        <v>32391</v>
      </c>
      <c r="Q327" s="24">
        <v>8579001899.2832365</v>
      </c>
      <c r="S327" s="23"/>
      <c r="W327" s="23">
        <v>32468</v>
      </c>
      <c r="X327" s="1">
        <f>[1]CalculateLowerTotal!N327</f>
        <v>109297793476.63049</v>
      </c>
    </row>
    <row r="328" spans="1:24" x14ac:dyDescent="0.3">
      <c r="A328" s="17">
        <v>32469</v>
      </c>
      <c r="B328" s="1">
        <v>59480503070.415421</v>
      </c>
      <c r="C328" s="1"/>
      <c r="D328" s="21">
        <v>32263</v>
      </c>
      <c r="E328" s="22">
        <v>384296877.14325321</v>
      </c>
      <c r="G328" s="23">
        <v>32404</v>
      </c>
      <c r="H328" s="24">
        <v>21782363178.79237</v>
      </c>
      <c r="I328" s="24"/>
      <c r="J328" s="23">
        <v>32469</v>
      </c>
      <c r="K328" s="25">
        <v>63502534994.127884</v>
      </c>
      <c r="L328" s="25"/>
      <c r="M328" s="23">
        <v>32263</v>
      </c>
      <c r="N328" s="25">
        <v>5027858759.386735</v>
      </c>
      <c r="O328" s="25"/>
      <c r="P328" s="23">
        <v>32858</v>
      </c>
      <c r="Q328" s="24">
        <v>8562696423.9643478</v>
      </c>
      <c r="S328" s="23"/>
      <c r="W328" s="23">
        <v>32469</v>
      </c>
      <c r="X328" s="1">
        <f>[1]CalculateLowerTotal!N328</f>
        <v>64064796364.444603</v>
      </c>
    </row>
    <row r="329" spans="1:24" x14ac:dyDescent="0.3">
      <c r="A329" s="17">
        <v>32470</v>
      </c>
      <c r="B329" s="1">
        <v>44264595646.299698</v>
      </c>
      <c r="C329" s="1"/>
      <c r="D329" s="21">
        <v>32286</v>
      </c>
      <c r="E329" s="22">
        <v>384296877.14325321</v>
      </c>
      <c r="G329" s="23">
        <v>32915</v>
      </c>
      <c r="H329" s="24">
        <v>21656674596.618759</v>
      </c>
      <c r="I329" s="24"/>
      <c r="J329" s="23">
        <v>32470</v>
      </c>
      <c r="K329" s="25">
        <v>44846588042.071655</v>
      </c>
      <c r="L329" s="25"/>
      <c r="M329" s="23">
        <v>32286</v>
      </c>
      <c r="N329" s="25">
        <v>5027858759.386735</v>
      </c>
      <c r="O329" s="25"/>
      <c r="P329" s="23">
        <v>32981</v>
      </c>
      <c r="Q329" s="24">
        <v>8488157185.0523071</v>
      </c>
      <c r="S329" s="23"/>
      <c r="W329" s="23">
        <v>32470</v>
      </c>
      <c r="X329" s="1">
        <f>[1]CalculateLowerTotal!N329</f>
        <v>44523907145.352905</v>
      </c>
    </row>
    <row r="330" spans="1:24" x14ac:dyDescent="0.3">
      <c r="A330" s="17">
        <v>32471</v>
      </c>
      <c r="B330" s="1">
        <v>35964826198.267029</v>
      </c>
      <c r="C330" s="1"/>
      <c r="D330" s="21">
        <v>32311</v>
      </c>
      <c r="E330" s="22">
        <v>384296877.14325321</v>
      </c>
      <c r="G330" s="23">
        <v>32586</v>
      </c>
      <c r="H330" s="24">
        <v>21536450847.792976</v>
      </c>
      <c r="I330" s="24"/>
      <c r="J330" s="23">
        <v>32471</v>
      </c>
      <c r="K330" s="25">
        <v>36169753091.992966</v>
      </c>
      <c r="L330" s="25"/>
      <c r="M330" s="23">
        <v>32311</v>
      </c>
      <c r="N330" s="25">
        <v>5027858759.386735</v>
      </c>
      <c r="O330" s="25"/>
      <c r="P330" s="23">
        <v>32907</v>
      </c>
      <c r="Q330" s="24">
        <v>8427594107.13305</v>
      </c>
      <c r="S330" s="23"/>
      <c r="W330" s="23">
        <v>32471</v>
      </c>
      <c r="X330" s="1">
        <f>[1]CalculateLowerTotal!N330</f>
        <v>35840666482.509911</v>
      </c>
    </row>
    <row r="331" spans="1:24" x14ac:dyDescent="0.3">
      <c r="A331" s="17">
        <v>32472</v>
      </c>
      <c r="B331" s="1">
        <v>4809366842.1219692</v>
      </c>
      <c r="C331" s="1"/>
      <c r="D331" s="21">
        <v>32335</v>
      </c>
      <c r="E331" s="22">
        <v>384296877.14325321</v>
      </c>
      <c r="G331" s="23">
        <v>32498</v>
      </c>
      <c r="H331" s="24">
        <v>21492733087.737358</v>
      </c>
      <c r="I331" s="24"/>
      <c r="J331" s="23">
        <v>32472</v>
      </c>
      <c r="K331" s="25">
        <v>4883140523.6485977</v>
      </c>
      <c r="L331" s="25"/>
      <c r="M331" s="23">
        <v>32335</v>
      </c>
      <c r="N331" s="25">
        <v>5027858759.386735</v>
      </c>
      <c r="O331" s="25"/>
      <c r="P331" s="23">
        <v>33151</v>
      </c>
      <c r="Q331" s="24">
        <v>8348396113.0824156</v>
      </c>
      <c r="S331" s="23"/>
      <c r="W331" s="23">
        <v>32472</v>
      </c>
      <c r="X331" s="1">
        <f>[1]CalculateLowerTotal!N331</f>
        <v>4834309118.4121113</v>
      </c>
    </row>
    <row r="332" spans="1:24" x14ac:dyDescent="0.3">
      <c r="A332" s="17">
        <v>32473</v>
      </c>
      <c r="B332" s="1">
        <v>4182063100.6956015</v>
      </c>
      <c r="C332" s="1"/>
      <c r="D332" s="21">
        <v>32346</v>
      </c>
      <c r="E332" s="22">
        <v>384296877.14325321</v>
      </c>
      <c r="G332" s="23">
        <v>33224</v>
      </c>
      <c r="H332" s="24">
        <v>21454480089.062046</v>
      </c>
      <c r="I332" s="24"/>
      <c r="J332" s="23">
        <v>32473</v>
      </c>
      <c r="K332" s="25">
        <v>4244907347.9219885</v>
      </c>
      <c r="L332" s="25"/>
      <c r="M332" s="23">
        <v>32346</v>
      </c>
      <c r="N332" s="25">
        <v>5027858759.386735</v>
      </c>
      <c r="O332" s="25"/>
      <c r="P332" s="23">
        <v>32713</v>
      </c>
      <c r="Q332" s="24">
        <v>8127107727.3616962</v>
      </c>
      <c r="S332" s="23"/>
      <c r="W332" s="23">
        <v>32473</v>
      </c>
      <c r="X332" s="1">
        <f>[1]CalculateLowerTotal!N332</f>
        <v>4202458274.4427686</v>
      </c>
    </row>
    <row r="333" spans="1:24" x14ac:dyDescent="0.3">
      <c r="A333" s="17">
        <v>32474</v>
      </c>
      <c r="B333" s="1">
        <v>60863629696.448318</v>
      </c>
      <c r="C333" s="1"/>
      <c r="D333" s="21">
        <v>32373</v>
      </c>
      <c r="E333" s="22">
        <v>384296877.14325321</v>
      </c>
      <c r="G333" s="23">
        <v>32511</v>
      </c>
      <c r="H333" s="24">
        <v>20948993754.258392</v>
      </c>
      <c r="I333" s="24"/>
      <c r="J333" s="23">
        <v>32474</v>
      </c>
      <c r="K333" s="25">
        <v>229443319812.83447</v>
      </c>
      <c r="L333" s="25"/>
      <c r="M333" s="23">
        <v>32373</v>
      </c>
      <c r="N333" s="25">
        <v>5027858759.386735</v>
      </c>
      <c r="O333" s="25"/>
      <c r="P333" s="23">
        <v>33005</v>
      </c>
      <c r="Q333" s="24">
        <v>8019957505.9814129</v>
      </c>
      <c r="S333" s="23"/>
      <c r="W333" s="23">
        <v>32474</v>
      </c>
      <c r="X333" s="1">
        <f>[1]CalculateLowerTotal!N333</f>
        <v>890455776922.95447</v>
      </c>
    </row>
    <row r="334" spans="1:24" x14ac:dyDescent="0.3">
      <c r="A334" s="17">
        <v>32475</v>
      </c>
      <c r="B334" s="1">
        <v>513190967695.78784</v>
      </c>
      <c r="C334" s="1"/>
      <c r="D334" s="21">
        <v>32463</v>
      </c>
      <c r="E334" s="22">
        <v>384296877.14325321</v>
      </c>
      <c r="G334" s="23">
        <v>32538</v>
      </c>
      <c r="H334" s="24">
        <v>20839699352.194908</v>
      </c>
      <c r="I334" s="24"/>
      <c r="J334" s="23">
        <v>32475</v>
      </c>
      <c r="K334" s="25">
        <v>1641801035702.3953</v>
      </c>
      <c r="L334" s="25"/>
      <c r="M334" s="23">
        <v>32463</v>
      </c>
      <c r="N334" s="25">
        <v>5027858759.386735</v>
      </c>
      <c r="O334" s="25"/>
      <c r="P334" s="23">
        <v>32585</v>
      </c>
      <c r="Q334" s="24">
        <v>7929112821.0658245</v>
      </c>
      <c r="S334" s="23"/>
      <c r="W334" s="23">
        <v>32475</v>
      </c>
      <c r="X334" s="1">
        <f>[1]CalculateLowerTotal!N334</f>
        <v>2295028179177.4927</v>
      </c>
    </row>
    <row r="335" spans="1:24" x14ac:dyDescent="0.3">
      <c r="A335" s="17">
        <v>32476</v>
      </c>
      <c r="B335" s="1">
        <v>103744846293.76215</v>
      </c>
      <c r="C335" s="1"/>
      <c r="D335" s="21">
        <v>32512</v>
      </c>
      <c r="E335" s="22">
        <v>384296877.14325321</v>
      </c>
      <c r="G335" s="23">
        <v>32942</v>
      </c>
      <c r="H335" s="24">
        <v>20634772491.327507</v>
      </c>
      <c r="I335" s="24"/>
      <c r="J335" s="23">
        <v>32476</v>
      </c>
      <c r="K335" s="25">
        <v>109728711717.48479</v>
      </c>
      <c r="L335" s="25"/>
      <c r="M335" s="23">
        <v>32512</v>
      </c>
      <c r="N335" s="25">
        <v>5027858759.386735</v>
      </c>
      <c r="O335" s="25"/>
      <c r="P335" s="23">
        <v>32676</v>
      </c>
      <c r="Q335" s="24">
        <v>7880196403.6784687</v>
      </c>
      <c r="S335" s="23"/>
      <c r="W335" s="23">
        <v>32476</v>
      </c>
      <c r="X335" s="1">
        <f>[1]CalculateLowerTotal!N335</f>
        <v>110650972434.86729</v>
      </c>
    </row>
    <row r="336" spans="1:24" x14ac:dyDescent="0.3">
      <c r="A336" s="17">
        <v>32477</v>
      </c>
      <c r="B336" s="1">
        <v>66396641046.492134</v>
      </c>
      <c r="C336" s="1"/>
      <c r="D336" s="21">
        <v>32544</v>
      </c>
      <c r="E336" s="22">
        <v>384296877.14325321</v>
      </c>
      <c r="G336" s="23">
        <v>32275</v>
      </c>
      <c r="H336" s="24">
        <v>20074638952.593517</v>
      </c>
      <c r="I336" s="24"/>
      <c r="J336" s="23">
        <v>32477</v>
      </c>
      <c r="K336" s="25">
        <v>67139842601.771141</v>
      </c>
      <c r="L336" s="25"/>
      <c r="M336" s="23">
        <v>32544</v>
      </c>
      <c r="N336" s="25">
        <v>5027858759.386735</v>
      </c>
      <c r="O336" s="25"/>
      <c r="P336" s="23">
        <v>32669</v>
      </c>
      <c r="Q336" s="24">
        <v>7856902908.4876671</v>
      </c>
      <c r="S336" s="23"/>
      <c r="W336" s="23">
        <v>32477</v>
      </c>
      <c r="X336" s="1">
        <f>[1]CalculateLowerTotal!N336</f>
        <v>66619852027.82399</v>
      </c>
    </row>
    <row r="337" spans="1:24" x14ac:dyDescent="0.3">
      <c r="A337" s="17">
        <v>32478</v>
      </c>
      <c r="B337" s="1">
        <v>48414227947.358315</v>
      </c>
      <c r="C337" s="1"/>
      <c r="D337" s="21">
        <v>32641</v>
      </c>
      <c r="E337" s="22">
        <v>384296877.14325321</v>
      </c>
      <c r="G337" s="23">
        <v>32742</v>
      </c>
      <c r="H337" s="24">
        <v>20069174242.910526</v>
      </c>
      <c r="I337" s="24"/>
      <c r="J337" s="23">
        <v>32478</v>
      </c>
      <c r="K337" s="25">
        <v>48641013712.865623</v>
      </c>
      <c r="L337" s="25"/>
      <c r="M337" s="23">
        <v>32641</v>
      </c>
      <c r="N337" s="25">
        <v>5027858759.386735</v>
      </c>
      <c r="O337" s="25"/>
      <c r="P337" s="23">
        <v>33224</v>
      </c>
      <c r="Q337" s="24">
        <v>7791681033.7303095</v>
      </c>
      <c r="S337" s="23"/>
      <c r="W337" s="23">
        <v>32478</v>
      </c>
      <c r="X337" s="1">
        <f>[1]CalculateLowerTotal!N337</f>
        <v>48194202551.767456</v>
      </c>
    </row>
    <row r="338" spans="1:24" x14ac:dyDescent="0.3">
      <c r="A338" s="17">
        <v>32479</v>
      </c>
      <c r="B338" s="1">
        <v>38731331873.287338</v>
      </c>
      <c r="C338" s="1"/>
      <c r="D338" s="21">
        <v>32654</v>
      </c>
      <c r="E338" s="22">
        <v>384296877.14325321</v>
      </c>
      <c r="G338" s="23">
        <v>32656</v>
      </c>
      <c r="H338" s="24">
        <v>20011794659.069363</v>
      </c>
      <c r="I338" s="24"/>
      <c r="J338" s="23">
        <v>32479</v>
      </c>
      <c r="K338" s="25">
        <v>38821499705.667915</v>
      </c>
      <c r="L338" s="25"/>
      <c r="M338" s="23">
        <v>32654</v>
      </c>
      <c r="N338" s="25">
        <v>5027858759.386735</v>
      </c>
      <c r="O338" s="25"/>
      <c r="P338" s="23">
        <v>32270</v>
      </c>
      <c r="Q338" s="24">
        <v>7780034302.7690229</v>
      </c>
      <c r="S338" s="23"/>
      <c r="W338" s="23">
        <v>32479</v>
      </c>
      <c r="X338" s="1">
        <f>[1]CalculateLowerTotal!N338</f>
        <v>38433284708.611237</v>
      </c>
    </row>
    <row r="339" spans="1:24" x14ac:dyDescent="0.3">
      <c r="A339" s="17">
        <v>32480</v>
      </c>
      <c r="B339" s="1">
        <v>34581699572.238525</v>
      </c>
      <c r="C339" s="1"/>
      <c r="D339" s="21">
        <v>32731</v>
      </c>
      <c r="E339" s="22">
        <v>384296877.14325321</v>
      </c>
      <c r="G339" s="23">
        <v>33234</v>
      </c>
      <c r="H339" s="24">
        <v>19823261940.268711</v>
      </c>
      <c r="I339" s="24"/>
      <c r="J339" s="23">
        <v>32480</v>
      </c>
      <c r="K339" s="25">
        <v>34647276178.03997</v>
      </c>
      <c r="L339" s="25"/>
      <c r="M339" s="23">
        <v>32731</v>
      </c>
      <c r="N339" s="25">
        <v>5027858759.386735</v>
      </c>
      <c r="O339" s="25"/>
      <c r="P339" s="23">
        <v>33007</v>
      </c>
      <c r="Q339" s="24">
        <v>7635614519.6189108</v>
      </c>
      <c r="S339" s="23"/>
      <c r="W339" s="23">
        <v>32480</v>
      </c>
      <c r="X339" s="1">
        <f>[1]CalculateLowerTotal!N339</f>
        <v>34300803416.259571</v>
      </c>
    </row>
    <row r="340" spans="1:24" x14ac:dyDescent="0.3">
      <c r="A340" s="17">
        <v>32481</v>
      </c>
      <c r="B340" s="1">
        <v>4809366842.1219692</v>
      </c>
      <c r="C340" s="1"/>
      <c r="D340" s="21">
        <v>32732</v>
      </c>
      <c r="E340" s="22">
        <v>384296877.14325321</v>
      </c>
      <c r="G340" s="23">
        <v>32590</v>
      </c>
      <c r="H340" s="24">
        <v>19112848727.389053</v>
      </c>
      <c r="I340" s="24"/>
      <c r="J340" s="23">
        <v>32481</v>
      </c>
      <c r="K340" s="25">
        <v>4820296276.4222107</v>
      </c>
      <c r="L340" s="25"/>
      <c r="M340" s="23">
        <v>32732</v>
      </c>
      <c r="N340" s="25">
        <v>5027858759.386735</v>
      </c>
      <c r="O340" s="25"/>
      <c r="P340" s="23">
        <v>32404</v>
      </c>
      <c r="Q340" s="24">
        <v>7593686211.5460939</v>
      </c>
      <c r="S340" s="23"/>
      <c r="W340" s="23">
        <v>32481</v>
      </c>
      <c r="X340" s="1">
        <f>[1]CalculateLowerTotal!N340</f>
        <v>4772093313.6579885</v>
      </c>
    </row>
    <row r="341" spans="1:24" x14ac:dyDescent="0.3">
      <c r="A341" s="17">
        <v>32482</v>
      </c>
      <c r="B341" s="1">
        <v>4600275134.442667</v>
      </c>
      <c r="C341" s="1"/>
      <c r="D341" s="21">
        <v>32765</v>
      </c>
      <c r="E341" s="22">
        <v>384296877.14325321</v>
      </c>
      <c r="G341" s="23">
        <v>32813</v>
      </c>
      <c r="H341" s="24">
        <v>18342323623.8064</v>
      </c>
      <c r="I341" s="24"/>
      <c r="J341" s="23">
        <v>32482</v>
      </c>
      <c r="K341" s="25">
        <v>4600275134.442667</v>
      </c>
      <c r="L341" s="25"/>
      <c r="M341" s="23">
        <v>32765</v>
      </c>
      <c r="N341" s="25">
        <v>5027858759.386735</v>
      </c>
      <c r="O341" s="25"/>
      <c r="P341" s="23">
        <v>32997</v>
      </c>
      <c r="Q341" s="24">
        <v>7458583798.4673719</v>
      </c>
      <c r="S341" s="23"/>
      <c r="W341" s="23">
        <v>32482</v>
      </c>
      <c r="X341" s="1">
        <f>[1]CalculateLowerTotal!N341</f>
        <v>4554272383.0982399</v>
      </c>
    </row>
    <row r="342" spans="1:24" x14ac:dyDescent="0.3">
      <c r="A342" s="17">
        <v>32483</v>
      </c>
      <c r="B342" s="1">
        <v>4391154808.3738995</v>
      </c>
      <c r="C342" s="1"/>
      <c r="D342" s="21">
        <v>32826</v>
      </c>
      <c r="E342" s="22">
        <v>384296877.14325321</v>
      </c>
      <c r="G342" s="23">
        <v>32961</v>
      </c>
      <c r="H342" s="24">
        <v>18279479317.137238</v>
      </c>
      <c r="I342" s="24"/>
      <c r="J342" s="23">
        <v>32483</v>
      </c>
      <c r="K342" s="25">
        <v>4391154808.3738995</v>
      </c>
      <c r="L342" s="25"/>
      <c r="M342" s="23">
        <v>32826</v>
      </c>
      <c r="N342" s="25">
        <v>5027858759.386735</v>
      </c>
      <c r="O342" s="25"/>
      <c r="P342" s="23">
        <v>33183</v>
      </c>
      <c r="Q342" s="24">
        <v>7430631605.4575491</v>
      </c>
      <c r="S342" s="23"/>
      <c r="W342" s="23">
        <v>32483</v>
      </c>
      <c r="X342" s="1">
        <f>[1]CalculateLowerTotal!N342</f>
        <v>4347243260.2901602</v>
      </c>
    </row>
    <row r="343" spans="1:24" x14ac:dyDescent="0.3">
      <c r="A343" s="17">
        <v>32484</v>
      </c>
      <c r="B343" s="1">
        <v>4391154808.3738995</v>
      </c>
      <c r="C343" s="1"/>
      <c r="D343" s="21">
        <v>32839</v>
      </c>
      <c r="E343" s="22">
        <v>384296877.14325321</v>
      </c>
      <c r="G343" s="23">
        <v>32877</v>
      </c>
      <c r="H343" s="24">
        <v>18279479297.542995</v>
      </c>
      <c r="I343" s="24"/>
      <c r="J343" s="23">
        <v>32484</v>
      </c>
      <c r="K343" s="25">
        <v>4391154808.3738995</v>
      </c>
      <c r="L343" s="25"/>
      <c r="M343" s="23">
        <v>32839</v>
      </c>
      <c r="N343" s="25">
        <v>5027858759.386735</v>
      </c>
      <c r="O343" s="25"/>
      <c r="P343" s="23">
        <v>33076</v>
      </c>
      <c r="Q343" s="24">
        <v>7411996748.5154734</v>
      </c>
      <c r="S343" s="23"/>
      <c r="W343" s="23">
        <v>32484</v>
      </c>
      <c r="X343" s="1">
        <f>[1]CalculateLowerTotal!N343</f>
        <v>4347243260.2901602</v>
      </c>
    </row>
    <row r="344" spans="1:24" x14ac:dyDescent="0.3">
      <c r="A344" s="17">
        <v>32485</v>
      </c>
      <c r="B344" s="1">
        <v>4182063100.6956015</v>
      </c>
      <c r="C344" s="1"/>
      <c r="D344" s="21">
        <v>32848</v>
      </c>
      <c r="E344" s="22">
        <v>384296877.14325321</v>
      </c>
      <c r="G344" s="23">
        <v>32904</v>
      </c>
      <c r="H344" s="24">
        <v>18167452583.695263</v>
      </c>
      <c r="I344" s="24"/>
      <c r="J344" s="23">
        <v>32485</v>
      </c>
      <c r="K344" s="25">
        <v>4182063100.6956015</v>
      </c>
      <c r="L344" s="25"/>
      <c r="M344" s="23">
        <v>32848</v>
      </c>
      <c r="N344" s="25">
        <v>5027858759.386735</v>
      </c>
      <c r="O344" s="25"/>
      <c r="P344" s="23">
        <v>32915</v>
      </c>
      <c r="Q344" s="24">
        <v>7188379005.7169924</v>
      </c>
      <c r="S344" s="23"/>
      <c r="W344" s="23">
        <v>32485</v>
      </c>
      <c r="X344" s="1">
        <f>[1]CalculateLowerTotal!N344</f>
        <v>4140242469.6886454</v>
      </c>
    </row>
    <row r="345" spans="1:24" x14ac:dyDescent="0.3">
      <c r="A345" s="17">
        <v>32486</v>
      </c>
      <c r="B345" s="1">
        <v>4809366842.1219692</v>
      </c>
      <c r="C345" s="1"/>
      <c r="D345" s="21">
        <v>32883</v>
      </c>
      <c r="E345" s="22">
        <v>384296877.14325321</v>
      </c>
      <c r="G345" s="23">
        <v>32775</v>
      </c>
      <c r="H345" s="24">
        <v>18153790816.267029</v>
      </c>
      <c r="I345" s="24"/>
      <c r="J345" s="23">
        <v>32486</v>
      </c>
      <c r="K345" s="25">
        <v>63144974965.972824</v>
      </c>
      <c r="L345" s="25"/>
      <c r="M345" s="23">
        <v>32883</v>
      </c>
      <c r="N345" s="25">
        <v>5027858759.386735</v>
      </c>
      <c r="O345" s="25"/>
      <c r="P345" s="23">
        <v>32586</v>
      </c>
      <c r="Q345" s="24">
        <v>7134803939.2646646</v>
      </c>
      <c r="S345" s="23"/>
      <c r="W345" s="23">
        <v>32486</v>
      </c>
      <c r="X345" s="1">
        <f>[1]CalculateLowerTotal!N345</f>
        <v>176451856218.75012</v>
      </c>
    </row>
    <row r="346" spans="1:24" x14ac:dyDescent="0.3">
      <c r="A346" s="17">
        <v>32487</v>
      </c>
      <c r="B346" s="1">
        <v>4809366842.1219692</v>
      </c>
      <c r="C346" s="1"/>
      <c r="D346" s="21">
        <v>32897</v>
      </c>
      <c r="E346" s="22">
        <v>384296877.14325321</v>
      </c>
      <c r="G346" s="23">
        <v>32967</v>
      </c>
      <c r="H346" s="24">
        <v>18003511072.825802</v>
      </c>
      <c r="I346" s="24"/>
      <c r="J346" s="23">
        <v>32487</v>
      </c>
      <c r="K346" s="25">
        <v>16752506446.781528</v>
      </c>
      <c r="L346" s="25"/>
      <c r="M346" s="23">
        <v>32897</v>
      </c>
      <c r="N346" s="25">
        <v>5027858759.386735</v>
      </c>
      <c r="O346" s="25"/>
      <c r="P346" s="23">
        <v>33060</v>
      </c>
      <c r="Q346" s="24">
        <v>7090546287.6691723</v>
      </c>
      <c r="S346" s="23"/>
      <c r="W346" s="23">
        <v>32487</v>
      </c>
      <c r="X346" s="1">
        <f>[1]CalculateLowerTotal!N346</f>
        <v>21003761363.092033</v>
      </c>
    </row>
    <row r="347" spans="1:24" x14ac:dyDescent="0.3">
      <c r="A347" s="17">
        <v>32488</v>
      </c>
      <c r="B347" s="1">
        <v>4182063100.6956015</v>
      </c>
      <c r="C347" s="1"/>
      <c r="D347" s="21">
        <v>32913</v>
      </c>
      <c r="E347" s="22">
        <v>384296877.14325321</v>
      </c>
      <c r="G347" s="23">
        <v>33183</v>
      </c>
      <c r="H347" s="24">
        <v>17937934459.724224</v>
      </c>
      <c r="I347" s="24"/>
      <c r="J347" s="23">
        <v>32488</v>
      </c>
      <c r="K347" s="25">
        <v>5646607329.3331842</v>
      </c>
      <c r="L347" s="25"/>
      <c r="M347" s="23">
        <v>32913</v>
      </c>
      <c r="N347" s="25">
        <v>5027858759.386735</v>
      </c>
      <c r="O347" s="25"/>
      <c r="P347" s="23">
        <v>32769</v>
      </c>
      <c r="Q347" s="24">
        <v>7069582057.9199915</v>
      </c>
      <c r="S347" s="23"/>
      <c r="W347" s="23">
        <v>32488</v>
      </c>
      <c r="X347" s="1">
        <f>[1]CalculateLowerTotal!N347</f>
        <v>5939543993.0083637</v>
      </c>
    </row>
    <row r="348" spans="1:24" x14ac:dyDescent="0.3">
      <c r="A348" s="17">
        <v>32489</v>
      </c>
      <c r="B348" s="1">
        <v>3972971393.0152125</v>
      </c>
      <c r="C348" s="1"/>
      <c r="D348" s="21">
        <v>32919</v>
      </c>
      <c r="E348" s="22">
        <v>384296877.14325321</v>
      </c>
      <c r="G348" s="23">
        <v>32372</v>
      </c>
      <c r="H348" s="24">
        <v>17656501601.752731</v>
      </c>
      <c r="I348" s="24"/>
      <c r="J348" s="23">
        <v>32489</v>
      </c>
      <c r="K348" s="25">
        <v>4287192638.4909949</v>
      </c>
      <c r="L348" s="25"/>
      <c r="M348" s="23">
        <v>32919</v>
      </c>
      <c r="N348" s="25">
        <v>5027858759.386735</v>
      </c>
      <c r="O348" s="25"/>
      <c r="P348" s="23">
        <v>32742</v>
      </c>
      <c r="Q348" s="24">
        <v>7043959199.8629856</v>
      </c>
      <c r="S348" s="23"/>
      <c r="W348" s="23">
        <v>32489</v>
      </c>
      <c r="X348" s="1">
        <f>[1]CalculateLowerTotal!N348</f>
        <v>4300225148.8550062</v>
      </c>
    </row>
    <row r="349" spans="1:24" x14ac:dyDescent="0.3">
      <c r="A349" s="17">
        <v>32490</v>
      </c>
      <c r="B349" s="1">
        <v>3972971393.0152125</v>
      </c>
      <c r="C349" s="1"/>
      <c r="D349" s="21">
        <v>32931</v>
      </c>
      <c r="E349" s="22">
        <v>384296877.14325321</v>
      </c>
      <c r="G349" s="23">
        <v>32363</v>
      </c>
      <c r="H349" s="24">
        <v>17571798413.70388</v>
      </c>
      <c r="I349" s="24"/>
      <c r="J349" s="23">
        <v>32490</v>
      </c>
      <c r="K349" s="25">
        <v>4115054036.5326853</v>
      </c>
      <c r="L349" s="25"/>
      <c r="M349" s="23">
        <v>32931</v>
      </c>
      <c r="N349" s="25">
        <v>5027858759.386735</v>
      </c>
      <c r="O349" s="25"/>
      <c r="P349" s="23">
        <v>32342</v>
      </c>
      <c r="Q349" s="24">
        <v>6992713466.136611</v>
      </c>
      <c r="S349" s="23"/>
      <c r="W349" s="23">
        <v>32490</v>
      </c>
      <c r="X349" s="1">
        <f>[1]CalculateLowerTotal!N349</f>
        <v>4080891550.7609735</v>
      </c>
    </row>
    <row r="350" spans="1:24" x14ac:dyDescent="0.3">
      <c r="A350" s="17">
        <v>32491</v>
      </c>
      <c r="B350" s="1">
        <v>4182063100.6956015</v>
      </c>
      <c r="C350" s="1"/>
      <c r="D350" s="21">
        <v>32935</v>
      </c>
      <c r="E350" s="22">
        <v>384296877.14325321</v>
      </c>
      <c r="G350" s="23">
        <v>32515</v>
      </c>
      <c r="H350" s="24">
        <v>17375068629.555687</v>
      </c>
      <c r="I350" s="24"/>
      <c r="J350" s="23">
        <v>32491</v>
      </c>
      <c r="K350" s="25">
        <v>4247639706.4970489</v>
      </c>
      <c r="L350" s="25"/>
      <c r="M350" s="23">
        <v>32935</v>
      </c>
      <c r="N350" s="25">
        <v>5027858759.386735</v>
      </c>
      <c r="O350" s="25"/>
      <c r="P350" s="23">
        <v>32961</v>
      </c>
      <c r="Q350" s="24">
        <v>6990384116.2262068</v>
      </c>
      <c r="S350" s="23"/>
      <c r="W350" s="23">
        <v>32491</v>
      </c>
      <c r="X350" s="1">
        <f>[1]CalculateLowerTotal!N350</f>
        <v>4205163309.4320784</v>
      </c>
    </row>
    <row r="351" spans="1:24" x14ac:dyDescent="0.3">
      <c r="A351" s="17">
        <v>32492</v>
      </c>
      <c r="B351" s="1">
        <v>4182063100.6956015</v>
      </c>
      <c r="C351" s="1"/>
      <c r="D351" s="21">
        <v>32941</v>
      </c>
      <c r="E351" s="22">
        <v>384296877.14325321</v>
      </c>
      <c r="G351" s="23">
        <v>32188</v>
      </c>
      <c r="H351" s="24">
        <v>16869582267.849693</v>
      </c>
      <c r="I351" s="24"/>
      <c r="J351" s="23">
        <v>32492</v>
      </c>
      <c r="K351" s="25">
        <v>4217583762.1713853</v>
      </c>
      <c r="L351" s="25"/>
      <c r="M351" s="23">
        <v>32941</v>
      </c>
      <c r="N351" s="25">
        <v>5027858759.386735</v>
      </c>
      <c r="O351" s="25"/>
      <c r="P351" s="23">
        <v>32942</v>
      </c>
      <c r="Q351" s="24">
        <v>6901868805.7119455</v>
      </c>
      <c r="S351" s="23"/>
      <c r="W351" s="23">
        <v>32492</v>
      </c>
      <c r="X351" s="1">
        <f>[1]CalculateLowerTotal!N351</f>
        <v>4175407924.5496712</v>
      </c>
    </row>
    <row r="352" spans="1:24" x14ac:dyDescent="0.3">
      <c r="A352" s="17">
        <v>32493</v>
      </c>
      <c r="B352" s="1">
        <v>3972971393.0152125</v>
      </c>
      <c r="C352" s="1"/>
      <c r="D352" s="21">
        <v>32943</v>
      </c>
      <c r="E352" s="22">
        <v>384296877.14325321</v>
      </c>
      <c r="G352" s="23">
        <v>32521</v>
      </c>
      <c r="H352" s="24">
        <v>16678317219.72221</v>
      </c>
      <c r="I352" s="24"/>
      <c r="J352" s="23">
        <v>32493</v>
      </c>
      <c r="K352" s="25">
        <v>3972971393.0152125</v>
      </c>
      <c r="L352" s="25"/>
      <c r="M352" s="23">
        <v>32943</v>
      </c>
      <c r="N352" s="25">
        <v>5027858759.386735</v>
      </c>
      <c r="O352" s="25"/>
      <c r="P352" s="23">
        <v>32275</v>
      </c>
      <c r="Q352" s="24">
        <v>6899539399.8147755</v>
      </c>
      <c r="S352" s="23"/>
      <c r="W352" s="23">
        <v>32493</v>
      </c>
      <c r="X352" s="1">
        <f>[1]CalculateLowerTotal!N352</f>
        <v>3933241679.0850606</v>
      </c>
    </row>
    <row r="353" spans="1:24" x14ac:dyDescent="0.3">
      <c r="A353" s="17">
        <v>32494</v>
      </c>
      <c r="B353" s="1">
        <v>3972971393.0152125</v>
      </c>
      <c r="C353" s="1"/>
      <c r="D353" s="21">
        <v>32950</v>
      </c>
      <c r="E353" s="22">
        <v>384296877.14325321</v>
      </c>
      <c r="G353" s="23">
        <v>32719</v>
      </c>
      <c r="H353" s="24">
        <v>16260266207.465061</v>
      </c>
      <c r="I353" s="24"/>
      <c r="J353" s="23">
        <v>32494</v>
      </c>
      <c r="K353" s="25">
        <v>3972971393.0152125</v>
      </c>
      <c r="L353" s="25"/>
      <c r="M353" s="23">
        <v>32950</v>
      </c>
      <c r="N353" s="25">
        <v>5027858759.386735</v>
      </c>
      <c r="O353" s="25"/>
      <c r="P353" s="23">
        <v>32656</v>
      </c>
      <c r="Q353" s="24">
        <v>6869257843.3299694</v>
      </c>
      <c r="S353" s="23"/>
      <c r="W353" s="23">
        <v>32494</v>
      </c>
      <c r="X353" s="1">
        <f>[1]CalculateLowerTotal!N353</f>
        <v>3933241679.0850606</v>
      </c>
    </row>
    <row r="354" spans="1:24" x14ac:dyDescent="0.3">
      <c r="A354" s="17">
        <v>32495</v>
      </c>
      <c r="B354" s="1">
        <v>3554759359.2686982</v>
      </c>
      <c r="C354" s="1"/>
      <c r="D354" s="21">
        <v>32951</v>
      </c>
      <c r="E354" s="22">
        <v>384296877.14325321</v>
      </c>
      <c r="G354" s="23">
        <v>32267</v>
      </c>
      <c r="H354" s="24">
        <v>16191957327.50127</v>
      </c>
      <c r="I354" s="24"/>
      <c r="J354" s="23">
        <v>32495</v>
      </c>
      <c r="K354" s="25">
        <v>3554759359.2686982</v>
      </c>
      <c r="L354" s="25"/>
      <c r="M354" s="23">
        <v>32951</v>
      </c>
      <c r="N354" s="25">
        <v>5027858759.386735</v>
      </c>
      <c r="O354" s="25"/>
      <c r="P354" s="23">
        <v>32571</v>
      </c>
      <c r="Q354" s="24">
        <v>6757448986.8088608</v>
      </c>
      <c r="S354" s="23"/>
      <c r="W354" s="23">
        <v>32495</v>
      </c>
      <c r="X354" s="1">
        <f>[1]CalculateLowerTotal!N354</f>
        <v>3519211765.6760111</v>
      </c>
    </row>
    <row r="355" spans="1:24" x14ac:dyDescent="0.3">
      <c r="A355" s="17">
        <v>32496</v>
      </c>
      <c r="B355" s="1">
        <v>3763851066.9480062</v>
      </c>
      <c r="C355" s="1"/>
      <c r="D355" s="21">
        <v>32966</v>
      </c>
      <c r="E355" s="22">
        <v>384296877.14325321</v>
      </c>
      <c r="G355" s="23">
        <v>32499</v>
      </c>
      <c r="H355" s="24">
        <v>16191957286.173635</v>
      </c>
      <c r="I355" s="24"/>
      <c r="J355" s="23">
        <v>32496</v>
      </c>
      <c r="K355" s="25">
        <v>3763851066.9480062</v>
      </c>
      <c r="L355" s="25"/>
      <c r="M355" s="23">
        <v>32966</v>
      </c>
      <c r="N355" s="25">
        <v>5027858759.386735</v>
      </c>
      <c r="O355" s="25"/>
      <c r="P355" s="23">
        <v>32161</v>
      </c>
      <c r="Q355" s="24">
        <v>6685239061.7429523</v>
      </c>
      <c r="S355" s="23"/>
      <c r="W355" s="23">
        <v>32496</v>
      </c>
      <c r="X355" s="1">
        <f>[1]CalculateLowerTotal!N355</f>
        <v>3726212556.2785258</v>
      </c>
    </row>
    <row r="356" spans="1:24" x14ac:dyDescent="0.3">
      <c r="A356" s="17">
        <v>32497</v>
      </c>
      <c r="B356" s="1">
        <v>3763851066.9480062</v>
      </c>
      <c r="C356" s="1"/>
      <c r="D356" s="21">
        <v>33048</v>
      </c>
      <c r="E356" s="22">
        <v>384296877.14325321</v>
      </c>
      <c r="G356" s="23">
        <v>32506</v>
      </c>
      <c r="H356" s="24">
        <v>16060804107.970016</v>
      </c>
      <c r="I356" s="24"/>
      <c r="J356" s="23">
        <v>32497</v>
      </c>
      <c r="K356" s="25">
        <v>3763851066.9480062</v>
      </c>
      <c r="L356" s="25"/>
      <c r="M356" s="23">
        <v>33048</v>
      </c>
      <c r="N356" s="25">
        <v>5027858759.386735</v>
      </c>
      <c r="O356" s="25"/>
      <c r="P356" s="23">
        <v>32877</v>
      </c>
      <c r="Q356" s="24">
        <v>6682909733.9390469</v>
      </c>
      <c r="S356" s="23"/>
      <c r="W356" s="23">
        <v>32497</v>
      </c>
      <c r="X356" s="1">
        <f>[1]CalculateLowerTotal!N356</f>
        <v>3726212556.2785258</v>
      </c>
    </row>
    <row r="357" spans="1:24" x14ac:dyDescent="0.3">
      <c r="A357" s="17">
        <v>32498</v>
      </c>
      <c r="B357" s="1">
        <v>37348205247.264801</v>
      </c>
      <c r="C357" s="1"/>
      <c r="D357" s="21">
        <v>33069</v>
      </c>
      <c r="E357" s="22">
        <v>384296877.14325321</v>
      </c>
      <c r="G357" s="23">
        <v>32284</v>
      </c>
      <c r="H357" s="24">
        <v>15743850564.554785</v>
      </c>
      <c r="I357" s="24"/>
      <c r="J357" s="23">
        <v>32498</v>
      </c>
      <c r="K357" s="25">
        <v>67914543363.43988</v>
      </c>
      <c r="L357" s="25"/>
      <c r="M357" s="23">
        <v>33069</v>
      </c>
      <c r="N357" s="25">
        <v>5027858759.386735</v>
      </c>
      <c r="O357" s="25"/>
      <c r="P357" s="23">
        <v>32679</v>
      </c>
      <c r="Q357" s="24">
        <v>6659616229.8676252</v>
      </c>
      <c r="S357" s="23"/>
      <c r="W357" s="23">
        <v>32498</v>
      </c>
      <c r="X357" s="1">
        <f>[1]CalculateLowerTotal!N357</f>
        <v>197918924549.74582</v>
      </c>
    </row>
    <row r="358" spans="1:24" x14ac:dyDescent="0.3">
      <c r="A358" s="17">
        <v>32499</v>
      </c>
      <c r="B358" s="1">
        <v>40114710922.289696</v>
      </c>
      <c r="C358" s="1"/>
      <c r="D358" s="21">
        <v>33131</v>
      </c>
      <c r="E358" s="22">
        <v>384296877.14325321</v>
      </c>
      <c r="G358" s="23">
        <v>32257</v>
      </c>
      <c r="H358" s="24">
        <v>15727456379.561996</v>
      </c>
      <c r="I358" s="24"/>
      <c r="J358" s="23">
        <v>32499</v>
      </c>
      <c r="K358" s="25">
        <v>56306668208.463333</v>
      </c>
      <c r="L358" s="25"/>
      <c r="M358" s="23">
        <v>33131</v>
      </c>
      <c r="N358" s="25">
        <v>5027858759.386735</v>
      </c>
      <c r="O358" s="25"/>
      <c r="P358" s="23">
        <v>32775</v>
      </c>
      <c r="Q358" s="24">
        <v>6310213487.833889</v>
      </c>
      <c r="S358" s="23"/>
      <c r="W358" s="23">
        <v>32499</v>
      </c>
      <c r="X358" s="1">
        <f>[1]CalculateLowerTotal!N358</f>
        <v>61587944675.118797</v>
      </c>
    </row>
    <row r="359" spans="1:24" x14ac:dyDescent="0.3">
      <c r="A359" s="17">
        <v>32500</v>
      </c>
      <c r="B359" s="1">
        <v>63630135371.470505</v>
      </c>
      <c r="C359" s="1"/>
      <c r="D359" s="21">
        <v>33135</v>
      </c>
      <c r="E359" s="22">
        <v>384296877.14325321</v>
      </c>
      <c r="G359" s="23">
        <v>32854</v>
      </c>
      <c r="H359" s="24">
        <v>15571711968.52882</v>
      </c>
      <c r="I359" s="24"/>
      <c r="J359" s="23">
        <v>32500</v>
      </c>
      <c r="K359" s="25">
        <v>133500695351.62427</v>
      </c>
      <c r="L359" s="25"/>
      <c r="M359" s="23">
        <v>33135</v>
      </c>
      <c r="N359" s="25">
        <v>5027858759.386735</v>
      </c>
      <c r="O359" s="25"/>
      <c r="P359" s="23">
        <v>32410</v>
      </c>
      <c r="Q359" s="24">
        <v>6277602544.7943525</v>
      </c>
      <c r="S359" s="23"/>
      <c r="W359" s="23">
        <v>32500</v>
      </c>
      <c r="X359" s="1">
        <f>[1]CalculateLowerTotal!N359</f>
        <v>243699205538.54178</v>
      </c>
    </row>
    <row r="360" spans="1:24" x14ac:dyDescent="0.3">
      <c r="A360" s="17">
        <v>32501</v>
      </c>
      <c r="B360" s="1">
        <v>148009441940.0704</v>
      </c>
      <c r="C360" s="1"/>
      <c r="D360" s="21">
        <v>33206</v>
      </c>
      <c r="E360" s="22">
        <v>384296877.14325321</v>
      </c>
      <c r="G360" s="23">
        <v>32732</v>
      </c>
      <c r="H360" s="24">
        <v>15484276443.916636</v>
      </c>
      <c r="I360" s="24"/>
      <c r="J360" s="23">
        <v>32501</v>
      </c>
      <c r="K360" s="25">
        <v>350109933606.40808</v>
      </c>
      <c r="L360" s="25"/>
      <c r="M360" s="23">
        <v>33206</v>
      </c>
      <c r="N360" s="25">
        <v>5027858759.386735</v>
      </c>
      <c r="O360" s="25"/>
      <c r="P360" s="23">
        <v>32515</v>
      </c>
      <c r="Q360" s="24">
        <v>6196075268.6147041</v>
      </c>
      <c r="S360" s="23"/>
      <c r="W360" s="23">
        <v>32501</v>
      </c>
      <c r="X360" s="1">
        <f>[1]CalculateLowerTotal!N360</f>
        <v>701068654928.93555</v>
      </c>
    </row>
    <row r="361" spans="1:24" x14ac:dyDescent="0.3">
      <c r="A361" s="17">
        <v>32502</v>
      </c>
      <c r="B361" s="1">
        <v>91295444544.67247</v>
      </c>
      <c r="C361" s="1"/>
      <c r="D361" s="21">
        <v>33226</v>
      </c>
      <c r="E361" s="22">
        <v>384296877.14325321</v>
      </c>
      <c r="G361" s="23">
        <v>32571</v>
      </c>
      <c r="H361" s="24">
        <v>15476079386.903011</v>
      </c>
      <c r="I361" s="24"/>
      <c r="J361" s="23">
        <v>32502</v>
      </c>
      <c r="K361" s="25">
        <v>190086603650.67651</v>
      </c>
      <c r="L361" s="25"/>
      <c r="M361" s="23">
        <v>33226</v>
      </c>
      <c r="N361" s="25">
        <v>5027858759.386735</v>
      </c>
      <c r="O361" s="25"/>
      <c r="P361" s="23">
        <v>33042</v>
      </c>
      <c r="Q361" s="24">
        <v>6156476265.3086319</v>
      </c>
      <c r="S361" s="23"/>
      <c r="W361" s="23">
        <v>32502</v>
      </c>
      <c r="X361" s="1">
        <f>[1]CalculateLowerTotal!N361</f>
        <v>217372513067.90207</v>
      </c>
    </row>
    <row r="362" spans="1:24" x14ac:dyDescent="0.3">
      <c r="A362" s="17">
        <v>32503</v>
      </c>
      <c r="B362" s="1">
        <v>49797606996.353065</v>
      </c>
      <c r="C362" s="1"/>
      <c r="D362" s="21">
        <v>33229</v>
      </c>
      <c r="E362" s="22">
        <v>384296877.14325321</v>
      </c>
      <c r="G362" s="23">
        <v>33237</v>
      </c>
      <c r="H362" s="24">
        <v>15134534541.521687</v>
      </c>
      <c r="I362" s="24"/>
      <c r="J362" s="23">
        <v>32503</v>
      </c>
      <c r="K362" s="25">
        <v>55781472402.127571</v>
      </c>
      <c r="L362" s="25"/>
      <c r="M362" s="23">
        <v>33229</v>
      </c>
      <c r="N362" s="25">
        <v>5027858759.386735</v>
      </c>
      <c r="O362" s="25"/>
      <c r="P362" s="23">
        <v>32640</v>
      </c>
      <c r="Q362" s="24">
        <v>6067960898.3108282</v>
      </c>
      <c r="S362" s="23"/>
      <c r="W362" s="23">
        <v>32503</v>
      </c>
      <c r="X362" s="1">
        <f>[1]CalculateLowerTotal!N362</f>
        <v>56984647474.271019</v>
      </c>
    </row>
    <row r="363" spans="1:24" x14ac:dyDescent="0.3">
      <c r="A363" s="17">
        <v>32504</v>
      </c>
      <c r="B363" s="1">
        <v>6273094651.0434008</v>
      </c>
      <c r="C363" s="1"/>
      <c r="D363" s="21">
        <v>33238</v>
      </c>
      <c r="E363" s="22">
        <v>384296877.14325321</v>
      </c>
      <c r="G363" s="23">
        <v>32370</v>
      </c>
      <c r="H363" s="24">
        <v>15019775456.542351</v>
      </c>
      <c r="I363" s="24"/>
      <c r="J363" s="23">
        <v>32504</v>
      </c>
      <c r="K363" s="25">
        <v>9748654852.896946</v>
      </c>
      <c r="L363" s="25"/>
      <c r="M363" s="23">
        <v>33238</v>
      </c>
      <c r="N363" s="25">
        <v>5027858759.386735</v>
      </c>
      <c r="O363" s="25"/>
      <c r="P363" s="23">
        <v>32813</v>
      </c>
      <c r="Q363" s="24">
        <v>6035349980.3807554</v>
      </c>
      <c r="S363" s="23"/>
      <c r="W363" s="23">
        <v>32504</v>
      </c>
      <c r="X363" s="1">
        <f>[1]CalculateLowerTotal!N363</f>
        <v>10580579582.097574</v>
      </c>
    </row>
    <row r="364" spans="1:24" x14ac:dyDescent="0.3">
      <c r="A364" s="17">
        <v>32505</v>
      </c>
      <c r="B364" s="1">
        <v>7318610426.2173014</v>
      </c>
      <c r="C364" s="1"/>
      <c r="D364" s="21">
        <v>32143</v>
      </c>
      <c r="E364" s="22">
        <v>0</v>
      </c>
      <c r="G364" s="23">
        <v>33142</v>
      </c>
      <c r="H364" s="24">
        <v>14965128279.13265</v>
      </c>
      <c r="I364" s="24"/>
      <c r="J364" s="23">
        <v>32505</v>
      </c>
      <c r="K364" s="25">
        <v>72100536288.534561</v>
      </c>
      <c r="L364" s="25"/>
      <c r="M364" s="23">
        <v>32143</v>
      </c>
      <c r="N364" s="25">
        <v>0</v>
      </c>
      <c r="O364" s="25"/>
      <c r="P364" s="23">
        <v>33142</v>
      </c>
      <c r="Q364" s="24">
        <v>5972457443.4625788</v>
      </c>
      <c r="S364" s="23"/>
      <c r="W364" s="23">
        <v>32505</v>
      </c>
      <c r="X364" s="1">
        <f>[1]CalculateLowerTotal!N364</f>
        <v>151606116538.5907</v>
      </c>
    </row>
    <row r="365" spans="1:24" x14ac:dyDescent="0.3">
      <c r="A365" s="17">
        <v>32506</v>
      </c>
      <c r="B365" s="1">
        <v>53947491720.360405</v>
      </c>
      <c r="C365" s="1"/>
      <c r="D365" s="21">
        <v>32144</v>
      </c>
      <c r="E365" s="22">
        <v>0</v>
      </c>
      <c r="G365" s="23">
        <v>32304</v>
      </c>
      <c r="H365" s="24">
        <v>14864031052.093607</v>
      </c>
      <c r="I365" s="24"/>
      <c r="J365" s="23">
        <v>32506</v>
      </c>
      <c r="K365" s="25">
        <v>70008295828.330414</v>
      </c>
      <c r="L365" s="25"/>
      <c r="M365" s="23">
        <v>32144</v>
      </c>
      <c r="N365" s="25">
        <v>0</v>
      </c>
      <c r="O365" s="25"/>
      <c r="P365" s="23">
        <v>32967</v>
      </c>
      <c r="Q365" s="24">
        <v>5886271486.7693014</v>
      </c>
      <c r="S365" s="23"/>
      <c r="W365" s="23">
        <v>32506</v>
      </c>
      <c r="X365" s="1">
        <f>[1]CalculateLowerTotal!N365</f>
        <v>74563230045.500504</v>
      </c>
    </row>
    <row r="366" spans="1:24" x14ac:dyDescent="0.3">
      <c r="A366" s="17">
        <v>32507</v>
      </c>
      <c r="B366" s="1">
        <v>5227578875.8695011</v>
      </c>
      <c r="C366" s="1"/>
      <c r="D366" s="21">
        <v>32147</v>
      </c>
      <c r="E366" s="22">
        <v>0</v>
      </c>
      <c r="G366" s="23">
        <v>32997</v>
      </c>
      <c r="H366" s="24">
        <v>14864031006.972767</v>
      </c>
      <c r="I366" s="24"/>
      <c r="J366" s="23">
        <v>32507</v>
      </c>
      <c r="K366" s="25">
        <v>6315057619.7571239</v>
      </c>
      <c r="L366" s="25"/>
      <c r="M366" s="23">
        <v>32147</v>
      </c>
      <c r="N366" s="25">
        <v>0</v>
      </c>
      <c r="O366" s="25"/>
      <c r="P366" s="23">
        <v>32499</v>
      </c>
      <c r="Q366" s="24">
        <v>5844343148.7400951</v>
      </c>
      <c r="S366" s="23"/>
      <c r="W366" s="23">
        <v>32507</v>
      </c>
      <c r="X366" s="1">
        <f>[1]CalculateLowerTotal!N366</f>
        <v>6482512849.5554008</v>
      </c>
    </row>
    <row r="367" spans="1:24" x14ac:dyDescent="0.3">
      <c r="A367" s="17">
        <v>32508</v>
      </c>
      <c r="B367" s="1">
        <v>4809366842.1219692</v>
      </c>
      <c r="C367" s="1"/>
      <c r="D367" s="21">
        <v>32148</v>
      </c>
      <c r="E367" s="22">
        <v>0</v>
      </c>
      <c r="G367" s="23">
        <v>32418</v>
      </c>
      <c r="H367" s="24">
        <v>14779327891.058424</v>
      </c>
      <c r="I367" s="24"/>
      <c r="J367" s="23">
        <v>32508</v>
      </c>
      <c r="K367" s="25">
        <v>5082602703.604105</v>
      </c>
      <c r="L367" s="25"/>
      <c r="M367" s="23">
        <v>32148</v>
      </c>
      <c r="N367" s="25">
        <v>0</v>
      </c>
      <c r="O367" s="25"/>
      <c r="P367" s="23">
        <v>32541</v>
      </c>
      <c r="Q367" s="24">
        <v>5632372125.0052214</v>
      </c>
      <c r="S367" s="23"/>
      <c r="W367" s="23">
        <v>32508</v>
      </c>
      <c r="X367" s="1">
        <f>[1]CalculateLowerTotal!N367</f>
        <v>5085351761.78578</v>
      </c>
    </row>
    <row r="368" spans="1:24" x14ac:dyDescent="0.3">
      <c r="A368" s="17">
        <v>32509</v>
      </c>
      <c r="B368" s="1">
        <v>41498089971.270851</v>
      </c>
      <c r="C368" s="1"/>
      <c r="D368" s="21">
        <v>32151</v>
      </c>
      <c r="E368" s="22">
        <v>0</v>
      </c>
      <c r="G368" s="23">
        <v>32541</v>
      </c>
      <c r="H368" s="24">
        <v>14323023979.703547</v>
      </c>
      <c r="I368" s="24"/>
      <c r="J368" s="23">
        <v>32509</v>
      </c>
      <c r="K368" s="25">
        <v>220086765295.5864</v>
      </c>
      <c r="L368" s="25"/>
      <c r="M368" s="23">
        <v>32151</v>
      </c>
      <c r="N368" s="25">
        <v>0</v>
      </c>
      <c r="O368" s="25"/>
      <c r="P368" s="23">
        <v>32267</v>
      </c>
      <c r="Q368" s="24">
        <v>5588114485.3841515</v>
      </c>
      <c r="S368" s="23"/>
      <c r="W368" s="23">
        <v>32509</v>
      </c>
      <c r="X368" s="1">
        <f>[1]CalculateLowerTotal!N368</f>
        <v>402247878608.67877</v>
      </c>
    </row>
    <row r="369" spans="1:24" x14ac:dyDescent="0.3">
      <c r="A369" s="17">
        <v>32510</v>
      </c>
      <c r="B369" s="1">
        <v>63630135371.470505</v>
      </c>
      <c r="C369" s="1"/>
      <c r="D369" s="21">
        <v>32152</v>
      </c>
      <c r="E369" s="22">
        <v>0</v>
      </c>
      <c r="G369" s="23">
        <v>32684</v>
      </c>
      <c r="H369" s="24">
        <v>14170011933.55154</v>
      </c>
      <c r="I369" s="24"/>
      <c r="J369" s="23">
        <v>32510</v>
      </c>
      <c r="K369" s="25">
        <v>77559699715.458817</v>
      </c>
      <c r="L369" s="25"/>
      <c r="M369" s="23">
        <v>32152</v>
      </c>
      <c r="N369" s="25">
        <v>0</v>
      </c>
      <c r="O369" s="25"/>
      <c r="P369" s="23">
        <v>32521</v>
      </c>
      <c r="Q369" s="24">
        <v>5501928478.2270842</v>
      </c>
      <c r="S369" s="23"/>
      <c r="W369" s="23">
        <v>32510</v>
      </c>
      <c r="X369" s="1">
        <f>[1]CalculateLowerTotal!N369</f>
        <v>81547626706.772263</v>
      </c>
    </row>
    <row r="370" spans="1:24" x14ac:dyDescent="0.3">
      <c r="A370" s="17">
        <v>32511</v>
      </c>
      <c r="B370" s="1">
        <v>45647722272.336235</v>
      </c>
      <c r="C370" s="1"/>
      <c r="D370" s="21">
        <v>32153</v>
      </c>
      <c r="E370" s="22">
        <v>0</v>
      </c>
      <c r="G370" s="23">
        <v>32985</v>
      </c>
      <c r="H370" s="24">
        <v>14120829452.958158</v>
      </c>
      <c r="I370" s="24"/>
      <c r="J370" s="23">
        <v>32511</v>
      </c>
      <c r="K370" s="25">
        <v>71492593716.423172</v>
      </c>
      <c r="L370" s="25"/>
      <c r="M370" s="23">
        <v>32153</v>
      </c>
      <c r="N370" s="25">
        <v>0</v>
      </c>
      <c r="O370" s="25"/>
      <c r="P370" s="23">
        <v>33065</v>
      </c>
      <c r="Q370" s="24">
        <v>5366826048.9054165</v>
      </c>
      <c r="S370" s="23"/>
      <c r="W370" s="23">
        <v>32511</v>
      </c>
      <c r="X370" s="1">
        <f>[1]CalculateLowerTotal!N370</f>
        <v>145098638400.24762</v>
      </c>
    </row>
    <row r="371" spans="1:24" x14ac:dyDescent="0.3">
      <c r="A371" s="17">
        <v>32512</v>
      </c>
      <c r="B371" s="1">
        <v>48414227947.358315</v>
      </c>
      <c r="C371" s="1"/>
      <c r="D371" s="21">
        <v>32154</v>
      </c>
      <c r="E371" s="22">
        <v>0</v>
      </c>
      <c r="G371" s="23">
        <v>32178</v>
      </c>
      <c r="H371" s="24">
        <v>14030661653.34864</v>
      </c>
      <c r="I371" s="24"/>
      <c r="J371" s="23">
        <v>32512</v>
      </c>
      <c r="K371" s="25">
        <v>116629328135.74133</v>
      </c>
      <c r="L371" s="25"/>
      <c r="M371" s="23">
        <v>32154</v>
      </c>
      <c r="N371" s="25">
        <v>0</v>
      </c>
      <c r="O371" s="25"/>
      <c r="P371" s="23">
        <v>32506</v>
      </c>
      <c r="Q371" s="24">
        <v>5255017175.4534044</v>
      </c>
      <c r="S371" s="23"/>
      <c r="W371" s="23">
        <v>32512</v>
      </c>
      <c r="X371" s="1">
        <f>[1]CalculateLowerTotal!N371</f>
        <v>141047421378.23437</v>
      </c>
    </row>
    <row r="372" spans="1:24" x14ac:dyDescent="0.3">
      <c r="A372" s="17">
        <v>32513</v>
      </c>
      <c r="B372" s="1">
        <v>5227578875.8695011</v>
      </c>
      <c r="C372" s="1"/>
      <c r="D372" s="21">
        <v>32155</v>
      </c>
      <c r="E372" s="22">
        <v>0</v>
      </c>
      <c r="G372" s="23">
        <v>32585</v>
      </c>
      <c r="H372" s="24">
        <v>14003338051.136965</v>
      </c>
      <c r="I372" s="24"/>
      <c r="J372" s="23">
        <v>32513</v>
      </c>
      <c r="K372" s="25">
        <v>6541843387.8488979</v>
      </c>
      <c r="L372" s="25"/>
      <c r="M372" s="23">
        <v>32155</v>
      </c>
      <c r="N372" s="25">
        <v>0</v>
      </c>
      <c r="O372" s="25"/>
      <c r="P372" s="23">
        <v>32834</v>
      </c>
      <c r="Q372" s="24">
        <v>5185136655.5229368</v>
      </c>
      <c r="S372" s="23"/>
      <c r="W372" s="23">
        <v>32513</v>
      </c>
      <c r="X372" s="1">
        <f>[1]CalculateLowerTotal!N372</f>
        <v>6748959089.5617399</v>
      </c>
    </row>
    <row r="373" spans="1:24" x14ac:dyDescent="0.3">
      <c r="A373" s="17">
        <v>32514</v>
      </c>
      <c r="B373" s="1">
        <v>6064002943.363389</v>
      </c>
      <c r="C373" s="1"/>
      <c r="D373" s="21">
        <v>32156</v>
      </c>
      <c r="E373" s="22">
        <v>0</v>
      </c>
      <c r="G373" s="23">
        <v>33135</v>
      </c>
      <c r="H373" s="24">
        <v>13965085039.117855</v>
      </c>
      <c r="I373" s="24"/>
      <c r="J373" s="23">
        <v>32514</v>
      </c>
      <c r="K373" s="25">
        <v>317165514139.8446</v>
      </c>
      <c r="L373" s="25"/>
      <c r="M373" s="23">
        <v>32156</v>
      </c>
      <c r="N373" s="25">
        <v>0</v>
      </c>
      <c r="O373" s="25"/>
      <c r="P373" s="23">
        <v>32985</v>
      </c>
      <c r="Q373" s="24">
        <v>5173489835.9469061</v>
      </c>
      <c r="S373" s="23"/>
      <c r="W373" s="23">
        <v>32514</v>
      </c>
      <c r="X373" s="1">
        <f>[1]CalculateLowerTotal!N373</f>
        <v>726593986718.50037</v>
      </c>
    </row>
    <row r="374" spans="1:24" x14ac:dyDescent="0.3">
      <c r="A374" s="17">
        <v>32515</v>
      </c>
      <c r="B374" s="1">
        <v>52564112671.378105</v>
      </c>
      <c r="C374" s="1"/>
      <c r="D374" s="21">
        <v>32157</v>
      </c>
      <c r="E374" s="22">
        <v>0</v>
      </c>
      <c r="G374" s="23">
        <v>32510</v>
      </c>
      <c r="H374" s="24">
        <v>13929564343.988316</v>
      </c>
      <c r="I374" s="24"/>
      <c r="J374" s="23">
        <v>32515</v>
      </c>
      <c r="K374" s="25">
        <v>70707578053.154755</v>
      </c>
      <c r="L374" s="25"/>
      <c r="M374" s="23">
        <v>32157</v>
      </c>
      <c r="N374" s="25">
        <v>0</v>
      </c>
      <c r="O374" s="25"/>
      <c r="P374" s="23">
        <v>32257</v>
      </c>
      <c r="Q374" s="24">
        <v>5166501837.6546097</v>
      </c>
      <c r="S374" s="23"/>
      <c r="W374" s="23">
        <v>32515</v>
      </c>
      <c r="X374" s="1">
        <f>[1]CalculateLowerTotal!N374</f>
        <v>86252129507.389923</v>
      </c>
    </row>
    <row r="375" spans="1:24" x14ac:dyDescent="0.3">
      <c r="A375" s="17">
        <v>32516</v>
      </c>
      <c r="B375" s="1">
        <v>130027028840.93298</v>
      </c>
      <c r="C375" s="1"/>
      <c r="D375" s="21">
        <v>32158</v>
      </c>
      <c r="E375" s="22">
        <v>0</v>
      </c>
      <c r="G375" s="23">
        <v>32977</v>
      </c>
      <c r="H375" s="24">
        <v>13585287202.186409</v>
      </c>
      <c r="I375" s="24"/>
      <c r="J375" s="23">
        <v>32516</v>
      </c>
      <c r="K375" s="25">
        <v>207462507593.67938</v>
      </c>
      <c r="L375" s="25"/>
      <c r="M375" s="23">
        <v>32158</v>
      </c>
      <c r="N375" s="25">
        <v>0</v>
      </c>
      <c r="O375" s="25"/>
      <c r="P375" s="23">
        <v>32196</v>
      </c>
      <c r="Q375" s="24">
        <v>5164172505.7039356</v>
      </c>
      <c r="S375" s="23"/>
      <c r="W375" s="23">
        <v>32516</v>
      </c>
      <c r="X375" s="1">
        <f>[1]CalculateLowerTotal!N375</f>
        <v>290170679892.17639</v>
      </c>
    </row>
    <row r="376" spans="1:24" x14ac:dyDescent="0.3">
      <c r="A376" s="17">
        <v>32517</v>
      </c>
      <c r="B376" s="1">
        <v>134176913564.94533</v>
      </c>
      <c r="C376" s="1"/>
      <c r="D376" s="21">
        <v>32163</v>
      </c>
      <c r="E376" s="22">
        <v>0</v>
      </c>
      <c r="G376" s="23">
        <v>32677</v>
      </c>
      <c r="H376" s="24">
        <v>13454134004.261311</v>
      </c>
      <c r="I376" s="24"/>
      <c r="J376" s="23">
        <v>32517</v>
      </c>
      <c r="K376" s="25">
        <v>174706593370.14142</v>
      </c>
      <c r="L376" s="25"/>
      <c r="M376" s="23">
        <v>32163</v>
      </c>
      <c r="N376" s="25">
        <v>0</v>
      </c>
      <c r="O376" s="25"/>
      <c r="P376" s="23">
        <v>32934</v>
      </c>
      <c r="Q376" s="24">
        <v>5133890945.040905</v>
      </c>
      <c r="S376" s="23"/>
      <c r="W376" s="23">
        <v>32517</v>
      </c>
      <c r="X376" s="1">
        <f>[1]CalculateLowerTotal!N376</f>
        <v>195076461932.59381</v>
      </c>
    </row>
    <row r="377" spans="1:24" x14ac:dyDescent="0.3">
      <c r="A377" s="17">
        <v>32518</v>
      </c>
      <c r="B377" s="1">
        <v>71929904819.503738</v>
      </c>
      <c r="C377" s="1"/>
      <c r="D377" s="21">
        <v>32164</v>
      </c>
      <c r="E377" s="22">
        <v>0</v>
      </c>
      <c r="G377" s="23">
        <v>32907</v>
      </c>
      <c r="H377" s="24">
        <v>13241009983.892193</v>
      </c>
      <c r="I377" s="24"/>
      <c r="J377" s="23">
        <v>32518</v>
      </c>
      <c r="K377" s="25">
        <v>73572052367.249756</v>
      </c>
      <c r="L377" s="25"/>
      <c r="M377" s="23">
        <v>32164</v>
      </c>
      <c r="N377" s="25">
        <v>0</v>
      </c>
      <c r="O377" s="25"/>
      <c r="P377" s="23">
        <v>32732</v>
      </c>
      <c r="Q377" s="24">
        <v>5061681012.1687593</v>
      </c>
      <c r="S377" s="23"/>
      <c r="W377" s="23">
        <v>32518</v>
      </c>
      <c r="X377" s="1">
        <f>[1]CalculateLowerTotal!N377</f>
        <v>73192722633.614044</v>
      </c>
    </row>
    <row r="378" spans="1:24" x14ac:dyDescent="0.3">
      <c r="A378" s="17">
        <v>32519</v>
      </c>
      <c r="B378" s="1">
        <v>8364126201.3912029</v>
      </c>
      <c r="C378" s="1"/>
      <c r="D378" s="21">
        <v>32165</v>
      </c>
      <c r="E378" s="22">
        <v>0</v>
      </c>
      <c r="G378" s="23">
        <v>32713</v>
      </c>
      <c r="H378" s="24">
        <v>12467752480.796505</v>
      </c>
      <c r="I378" s="24"/>
      <c r="J378" s="23">
        <v>32519</v>
      </c>
      <c r="K378" s="25">
        <v>8713868113.3129005</v>
      </c>
      <c r="L378" s="25"/>
      <c r="M378" s="23">
        <v>32165</v>
      </c>
      <c r="N378" s="25">
        <v>0</v>
      </c>
      <c r="O378" s="25"/>
      <c r="P378" s="23">
        <v>32178</v>
      </c>
      <c r="Q378" s="24">
        <v>4991800448.9657183</v>
      </c>
      <c r="S378" s="23"/>
      <c r="W378" s="23">
        <v>32519</v>
      </c>
      <c r="X378" s="1">
        <f>[1]CalculateLowerTotal!N378</f>
        <v>8684963220.459898</v>
      </c>
    </row>
    <row r="379" spans="1:24" x14ac:dyDescent="0.3">
      <c r="A379" s="17">
        <v>32520</v>
      </c>
      <c r="B379" s="1">
        <v>243454771208.76242</v>
      </c>
      <c r="C379" s="1"/>
      <c r="D379" s="21">
        <v>32166</v>
      </c>
      <c r="E379" s="22">
        <v>0</v>
      </c>
      <c r="G379" s="23">
        <v>33110</v>
      </c>
      <c r="H379" s="24">
        <v>12454090686.179665</v>
      </c>
      <c r="I379" s="24"/>
      <c r="J379" s="23">
        <v>32520</v>
      </c>
      <c r="K379" s="25">
        <v>456691422751.57214</v>
      </c>
      <c r="L379" s="25"/>
      <c r="M379" s="23">
        <v>32166</v>
      </c>
      <c r="N379" s="25">
        <v>0</v>
      </c>
      <c r="O379" s="25"/>
      <c r="P379" s="23">
        <v>32304</v>
      </c>
      <c r="Q379" s="24">
        <v>4931237298.4726419</v>
      </c>
      <c r="S379" s="23"/>
      <c r="W379" s="23">
        <v>32520</v>
      </c>
      <c r="X379" s="1">
        <f>[1]CalculateLowerTotal!N379</f>
        <v>704614770909.78796</v>
      </c>
    </row>
    <row r="380" spans="1:24" x14ac:dyDescent="0.3">
      <c r="A380" s="17">
        <v>32521</v>
      </c>
      <c r="B380" s="1">
        <v>163225349364.1828</v>
      </c>
      <c r="C380" s="1"/>
      <c r="D380" s="21">
        <v>32168</v>
      </c>
      <c r="E380" s="22">
        <v>0</v>
      </c>
      <c r="G380" s="23">
        <v>33130</v>
      </c>
      <c r="H380" s="24">
        <v>12295613902.9652</v>
      </c>
      <c r="I380" s="24"/>
      <c r="J380" s="23">
        <v>32521</v>
      </c>
      <c r="K380" s="25">
        <v>179903666583.905</v>
      </c>
      <c r="L380" s="25"/>
      <c r="M380" s="23">
        <v>32168</v>
      </c>
      <c r="N380" s="25">
        <v>0</v>
      </c>
      <c r="O380" s="25"/>
      <c r="P380" s="23">
        <v>32284</v>
      </c>
      <c r="Q380" s="24">
        <v>4889309008.9819012</v>
      </c>
      <c r="S380" s="23"/>
      <c r="W380" s="23">
        <v>32521</v>
      </c>
      <c r="X380" s="1">
        <f>[1]CalculateLowerTotal!N380</f>
        <v>183606558396.29303</v>
      </c>
    </row>
    <row r="381" spans="1:24" x14ac:dyDescent="0.3">
      <c r="A381" s="17">
        <v>32522</v>
      </c>
      <c r="B381" s="1">
        <v>16100948661.355738</v>
      </c>
      <c r="C381" s="1"/>
      <c r="D381" s="21">
        <v>32169</v>
      </c>
      <c r="E381" s="22">
        <v>0</v>
      </c>
      <c r="G381" s="23">
        <v>32468</v>
      </c>
      <c r="H381" s="24">
        <v>12172657762.658102</v>
      </c>
      <c r="I381" s="24"/>
      <c r="J381" s="23">
        <v>32522</v>
      </c>
      <c r="K381" s="25">
        <v>26789426656.251289</v>
      </c>
      <c r="L381" s="25"/>
      <c r="M381" s="23">
        <v>32169</v>
      </c>
      <c r="N381" s="25">
        <v>0</v>
      </c>
      <c r="O381" s="25"/>
      <c r="P381" s="23">
        <v>32403</v>
      </c>
      <c r="Q381" s="24">
        <v>4873003524.6210461</v>
      </c>
      <c r="S381" s="23"/>
      <c r="W381" s="23">
        <v>32522</v>
      </c>
      <c r="X381" s="1">
        <f>[1]CalculateLowerTotal!N381</f>
        <v>95494311757.620117</v>
      </c>
    </row>
    <row r="382" spans="1:24" x14ac:dyDescent="0.3">
      <c r="A382" s="17">
        <v>32523</v>
      </c>
      <c r="B382" s="1">
        <v>315384676028.26862</v>
      </c>
      <c r="C382" s="1"/>
      <c r="D382" s="21">
        <v>32170</v>
      </c>
      <c r="E382" s="22">
        <v>0</v>
      </c>
      <c r="G382" s="23">
        <v>33016</v>
      </c>
      <c r="H382" s="24">
        <v>12115278220.939798</v>
      </c>
      <c r="I382" s="24"/>
      <c r="J382" s="23">
        <v>32523</v>
      </c>
      <c r="K382" s="25">
        <v>733346709988.27539</v>
      </c>
      <c r="L382" s="25"/>
      <c r="M382" s="23">
        <v>32170</v>
      </c>
      <c r="N382" s="25">
        <v>0</v>
      </c>
      <c r="O382" s="25"/>
      <c r="P382" s="23">
        <v>32904</v>
      </c>
      <c r="Q382" s="24">
        <v>4870674186.8247147</v>
      </c>
      <c r="S382" s="23"/>
      <c r="W382" s="23">
        <v>32523</v>
      </c>
      <c r="X382" s="1">
        <f>[1]CalculateLowerTotal!N382</f>
        <v>1134913270421.3582</v>
      </c>
    </row>
    <row r="383" spans="1:24" x14ac:dyDescent="0.3">
      <c r="A383" s="17">
        <v>32524</v>
      </c>
      <c r="B383" s="1">
        <v>128643649791.94037</v>
      </c>
      <c r="C383" s="1"/>
      <c r="D383" s="21">
        <v>32171</v>
      </c>
      <c r="E383" s="22">
        <v>0</v>
      </c>
      <c r="G383" s="23">
        <v>32196</v>
      </c>
      <c r="H383" s="24">
        <v>11970463237.02602</v>
      </c>
      <c r="I383" s="24"/>
      <c r="J383" s="23">
        <v>32524</v>
      </c>
      <c r="K383" s="25">
        <v>130507118415.08109</v>
      </c>
      <c r="L383" s="25"/>
      <c r="M383" s="23">
        <v>32171</v>
      </c>
      <c r="N383" s="25">
        <v>0</v>
      </c>
      <c r="O383" s="25"/>
      <c r="P383" s="23">
        <v>32363</v>
      </c>
      <c r="Q383" s="24">
        <v>4812440327.7691822</v>
      </c>
      <c r="S383" s="23"/>
      <c r="W383" s="23">
        <v>32524</v>
      </c>
      <c r="X383" s="1">
        <f>[1]CalculateLowerTotal!N383</f>
        <v>129588719593.24547</v>
      </c>
    </row>
    <row r="384" spans="1:24" x14ac:dyDescent="0.3">
      <c r="A384" s="17">
        <v>32525</v>
      </c>
      <c r="B384" s="1">
        <v>13800825403.327997</v>
      </c>
      <c r="C384" s="1"/>
      <c r="D384" s="21">
        <v>32172</v>
      </c>
      <c r="E384" s="22">
        <v>0</v>
      </c>
      <c r="G384" s="23">
        <v>32487</v>
      </c>
      <c r="H384" s="24">
        <v>11943139604.659559</v>
      </c>
      <c r="I384" s="24"/>
      <c r="J384" s="23">
        <v>32525</v>
      </c>
      <c r="K384" s="25">
        <v>14183355617.355198</v>
      </c>
      <c r="L384" s="25"/>
      <c r="M384" s="23">
        <v>32172</v>
      </c>
      <c r="N384" s="25">
        <v>0</v>
      </c>
      <c r="O384" s="25"/>
      <c r="P384" s="23">
        <v>32719</v>
      </c>
      <c r="Q384" s="24">
        <v>4810111022.5967655</v>
      </c>
      <c r="S384" s="23"/>
      <c r="W384" s="23">
        <v>32525</v>
      </c>
      <c r="X384" s="1">
        <f>[1]CalculateLowerTotal!N384</f>
        <v>14102085200.992977</v>
      </c>
    </row>
    <row r="385" spans="1:24" x14ac:dyDescent="0.3">
      <c r="A385" s="17">
        <v>32526</v>
      </c>
      <c r="B385" s="1">
        <v>10455157751.739002</v>
      </c>
      <c r="C385" s="1"/>
      <c r="D385" s="21">
        <v>32173</v>
      </c>
      <c r="E385" s="22">
        <v>0</v>
      </c>
      <c r="G385" s="23">
        <v>32704</v>
      </c>
      <c r="H385" s="24">
        <v>11825648233.764509</v>
      </c>
      <c r="I385" s="24"/>
      <c r="J385" s="23">
        <v>32526</v>
      </c>
      <c r="K385" s="25">
        <v>10621831622.233213</v>
      </c>
      <c r="L385" s="25"/>
      <c r="M385" s="23">
        <v>32173</v>
      </c>
      <c r="N385" s="25">
        <v>0</v>
      </c>
      <c r="O385" s="25"/>
      <c r="P385" s="23">
        <v>32510</v>
      </c>
      <c r="Q385" s="24">
        <v>4763523988.4680347</v>
      </c>
      <c r="S385" s="23"/>
      <c r="W385" s="23">
        <v>32526</v>
      </c>
      <c r="X385" s="1">
        <f>[1]CalculateLowerTotal!N385</f>
        <v>10527260063.666906</v>
      </c>
    </row>
    <row r="386" spans="1:24" x14ac:dyDescent="0.3">
      <c r="A386" s="17">
        <v>32527</v>
      </c>
      <c r="B386" s="1">
        <v>8573246527.4580688</v>
      </c>
      <c r="C386" s="1"/>
      <c r="D386" s="21">
        <v>32174</v>
      </c>
      <c r="E386" s="22">
        <v>0</v>
      </c>
      <c r="G386" s="23">
        <v>32599</v>
      </c>
      <c r="H386" s="24">
        <v>11792859921.177998</v>
      </c>
      <c r="I386" s="24"/>
      <c r="J386" s="23">
        <v>32527</v>
      </c>
      <c r="K386" s="25">
        <v>8638823133.2595158</v>
      </c>
      <c r="L386" s="25"/>
      <c r="M386" s="23">
        <v>32174</v>
      </c>
      <c r="N386" s="25">
        <v>0</v>
      </c>
      <c r="O386" s="25"/>
      <c r="P386" s="23">
        <v>33168</v>
      </c>
      <c r="Q386" s="24">
        <v>4619104197.4015942</v>
      </c>
      <c r="S386" s="23"/>
      <c r="W386" s="23">
        <v>32527</v>
      </c>
      <c r="X386" s="1">
        <f>[1]CalculateLowerTotal!N386</f>
        <v>8552434901.9269209</v>
      </c>
    </row>
    <row r="387" spans="1:24" x14ac:dyDescent="0.3">
      <c r="A387" s="17">
        <v>32528</v>
      </c>
      <c r="B387" s="1">
        <v>7527702133.8960123</v>
      </c>
      <c r="C387" s="1"/>
      <c r="D387" s="21">
        <v>32178</v>
      </c>
      <c r="E387" s="22">
        <v>0</v>
      </c>
      <c r="G387" s="23">
        <v>32934</v>
      </c>
      <c r="H387" s="24">
        <v>11658974347.819159</v>
      </c>
      <c r="I387" s="24"/>
      <c r="J387" s="23">
        <v>32528</v>
      </c>
      <c r="K387" s="25">
        <v>7579616946.8221579</v>
      </c>
      <c r="L387" s="25"/>
      <c r="M387" s="23">
        <v>32178</v>
      </c>
      <c r="N387" s="25">
        <v>0</v>
      </c>
      <c r="O387" s="25"/>
      <c r="P387" s="23">
        <v>33135</v>
      </c>
      <c r="Q387" s="24">
        <v>4614445487.9435863</v>
      </c>
      <c r="S387" s="23"/>
      <c r="W387" s="23">
        <v>32528</v>
      </c>
      <c r="X387" s="1">
        <f>[1]CalculateLowerTotal!N387</f>
        <v>7503820777.3539362</v>
      </c>
    </row>
    <row r="388" spans="1:24" x14ac:dyDescent="0.3">
      <c r="A388" s="17">
        <v>32529</v>
      </c>
      <c r="B388" s="1">
        <v>6900398392.4698362</v>
      </c>
      <c r="C388" s="1"/>
      <c r="D388" s="21">
        <v>32179</v>
      </c>
      <c r="E388" s="22">
        <v>0</v>
      </c>
      <c r="G388" s="23">
        <v>32953</v>
      </c>
      <c r="H388" s="24">
        <v>11355682487.650047</v>
      </c>
      <c r="I388" s="24"/>
      <c r="J388" s="23">
        <v>32529</v>
      </c>
      <c r="K388" s="25">
        <v>6900398392.4698362</v>
      </c>
      <c r="L388" s="25"/>
      <c r="M388" s="23">
        <v>32179</v>
      </c>
      <c r="N388" s="25">
        <v>0</v>
      </c>
      <c r="O388" s="25"/>
      <c r="P388" s="23">
        <v>32684</v>
      </c>
      <c r="Q388" s="24">
        <v>4509624665.0533981</v>
      </c>
      <c r="S388" s="23"/>
      <c r="W388" s="23">
        <v>32529</v>
      </c>
      <c r="X388" s="1">
        <f>[1]CalculateLowerTotal!N388</f>
        <v>6831394408.5451374</v>
      </c>
    </row>
    <row r="389" spans="1:24" x14ac:dyDescent="0.3">
      <c r="A389" s="17">
        <v>32530</v>
      </c>
      <c r="B389" s="1">
        <v>6273094651.0434008</v>
      </c>
      <c r="C389" s="1"/>
      <c r="D389" s="21">
        <v>32180</v>
      </c>
      <c r="E389" s="22">
        <v>0</v>
      </c>
      <c r="G389" s="23">
        <v>32262</v>
      </c>
      <c r="H389" s="24">
        <v>11306500078.515234</v>
      </c>
      <c r="I389" s="24"/>
      <c r="J389" s="23">
        <v>32530</v>
      </c>
      <c r="K389" s="25">
        <v>6273094651.0434008</v>
      </c>
      <c r="L389" s="25"/>
      <c r="M389" s="23">
        <v>32180</v>
      </c>
      <c r="N389" s="25">
        <v>0</v>
      </c>
      <c r="O389" s="25"/>
      <c r="P389" s="23">
        <v>32911</v>
      </c>
      <c r="Q389" s="24">
        <v>4465367014.6429291</v>
      </c>
      <c r="S389" s="23"/>
      <c r="W389" s="23">
        <v>32530</v>
      </c>
      <c r="X389" s="1">
        <f>[1]CalculateLowerTotal!N389</f>
        <v>6210363704.5329666</v>
      </c>
    </row>
    <row r="390" spans="1:24" x14ac:dyDescent="0.3">
      <c r="A390" s="17">
        <v>32531</v>
      </c>
      <c r="B390" s="1">
        <v>6064002943.363389</v>
      </c>
      <c r="C390" s="1"/>
      <c r="D390" s="21">
        <v>32181</v>
      </c>
      <c r="E390" s="22">
        <v>0</v>
      </c>
      <c r="G390" s="23">
        <v>33028</v>
      </c>
      <c r="H390" s="24">
        <v>11158952731.191444</v>
      </c>
      <c r="I390" s="24"/>
      <c r="J390" s="23">
        <v>32531</v>
      </c>
      <c r="K390" s="25">
        <v>6064002943.363389</v>
      </c>
      <c r="L390" s="25"/>
      <c r="M390" s="23">
        <v>32181</v>
      </c>
      <c r="N390" s="25">
        <v>0</v>
      </c>
      <c r="O390" s="25"/>
      <c r="P390" s="23">
        <v>32487</v>
      </c>
      <c r="Q390" s="24">
        <v>4418779980.7783213</v>
      </c>
      <c r="S390" s="23"/>
      <c r="W390" s="23">
        <v>32531</v>
      </c>
      <c r="X390" s="1">
        <f>[1]CalculateLowerTotal!N390</f>
        <v>6003362913.9297552</v>
      </c>
    </row>
    <row r="391" spans="1:24" x14ac:dyDescent="0.3">
      <c r="A391" s="17">
        <v>32532</v>
      </c>
      <c r="B391" s="1">
        <v>6064002943.363389</v>
      </c>
      <c r="C391" s="1"/>
      <c r="D391" s="21">
        <v>32182</v>
      </c>
      <c r="E391" s="22">
        <v>0</v>
      </c>
      <c r="G391" s="23">
        <v>32562</v>
      </c>
      <c r="H391" s="24">
        <v>11131629086.626295</v>
      </c>
      <c r="I391" s="24"/>
      <c r="J391" s="23">
        <v>32532</v>
      </c>
      <c r="K391" s="25">
        <v>6064002943.363389</v>
      </c>
      <c r="L391" s="25"/>
      <c r="M391" s="23">
        <v>32182</v>
      </c>
      <c r="N391" s="25">
        <v>0</v>
      </c>
      <c r="O391" s="25"/>
      <c r="P391" s="23">
        <v>32457</v>
      </c>
      <c r="Q391" s="24">
        <v>4411791944.9587708</v>
      </c>
      <c r="S391" s="23"/>
      <c r="W391" s="23">
        <v>32532</v>
      </c>
      <c r="X391" s="1">
        <f>[1]CalculateLowerTotal!N391</f>
        <v>6003362913.9297552</v>
      </c>
    </row>
    <row r="392" spans="1:24" x14ac:dyDescent="0.3">
      <c r="A392" s="17">
        <v>32533</v>
      </c>
      <c r="B392" s="1">
        <v>5854882617.295908</v>
      </c>
      <c r="C392" s="1"/>
      <c r="D392" s="21">
        <v>32183</v>
      </c>
      <c r="E392" s="22">
        <v>0</v>
      </c>
      <c r="G392" s="23">
        <v>32707</v>
      </c>
      <c r="H392" s="24">
        <v>11096108453.667137</v>
      </c>
      <c r="I392" s="24"/>
      <c r="J392" s="23">
        <v>32533</v>
      </c>
      <c r="K392" s="25">
        <v>5854882617.295908</v>
      </c>
      <c r="L392" s="25"/>
      <c r="M392" s="23">
        <v>32183</v>
      </c>
      <c r="N392" s="25">
        <v>0</v>
      </c>
      <c r="O392" s="25"/>
      <c r="P392" s="23">
        <v>33130</v>
      </c>
      <c r="Q392" s="24">
        <v>4395486443.9490271</v>
      </c>
      <c r="S392" s="23"/>
      <c r="W392" s="23">
        <v>32533</v>
      </c>
      <c r="X392" s="1">
        <f>[1]CalculateLowerTotal!N392</f>
        <v>5796333791.1229486</v>
      </c>
    </row>
    <row r="393" spans="1:24" x14ac:dyDescent="0.3">
      <c r="A393" s="17">
        <v>32534</v>
      </c>
      <c r="B393" s="1">
        <v>48414227947.358315</v>
      </c>
      <c r="C393" s="1"/>
      <c r="D393" s="21">
        <v>32186</v>
      </c>
      <c r="E393" s="22">
        <v>0</v>
      </c>
      <c r="G393" s="23">
        <v>32145</v>
      </c>
      <c r="H393" s="24">
        <v>10732704698.492884</v>
      </c>
      <c r="I393" s="24"/>
      <c r="J393" s="23">
        <v>32534</v>
      </c>
      <c r="K393" s="25">
        <v>55388299406.019142</v>
      </c>
      <c r="L393" s="25"/>
      <c r="M393" s="23">
        <v>32186</v>
      </c>
      <c r="N393" s="25">
        <v>0</v>
      </c>
      <c r="O393" s="25"/>
      <c r="P393" s="23">
        <v>33110</v>
      </c>
      <c r="Q393" s="24">
        <v>4346570053.7182112</v>
      </c>
      <c r="S393" s="23"/>
      <c r="W393" s="23">
        <v>32534</v>
      </c>
      <c r="X393" s="1">
        <f>[1]CalculateLowerTotal!N393</f>
        <v>92937813155.295197</v>
      </c>
    </row>
    <row r="394" spans="1:24" x14ac:dyDescent="0.3">
      <c r="A394" s="17">
        <v>32535</v>
      </c>
      <c r="B394" s="1">
        <v>7109518718.5373964</v>
      </c>
      <c r="C394" s="1"/>
      <c r="D394" s="21">
        <v>32187</v>
      </c>
      <c r="E394" s="22">
        <v>0</v>
      </c>
      <c r="G394" s="23">
        <v>33134</v>
      </c>
      <c r="H394" s="24">
        <v>10716310602.214958</v>
      </c>
      <c r="I394" s="24"/>
      <c r="J394" s="23">
        <v>32535</v>
      </c>
      <c r="K394" s="25">
        <v>15448677287.559925</v>
      </c>
      <c r="L394" s="25"/>
      <c r="M394" s="23">
        <v>32187</v>
      </c>
      <c r="N394" s="25">
        <v>0</v>
      </c>
      <c r="O394" s="25"/>
      <c r="P394" s="23">
        <v>32372</v>
      </c>
      <c r="Q394" s="24">
        <v>4251066632.1121478</v>
      </c>
      <c r="S394" s="23"/>
      <c r="W394" s="23">
        <v>32535</v>
      </c>
      <c r="X394" s="1">
        <f>[1]CalculateLowerTotal!N394</f>
        <v>18601869786.226196</v>
      </c>
    </row>
    <row r="395" spans="1:24" x14ac:dyDescent="0.3">
      <c r="A395" s="17">
        <v>32536</v>
      </c>
      <c r="B395" s="1">
        <v>6064002943.363389</v>
      </c>
      <c r="C395" s="1"/>
      <c r="D395" s="21">
        <v>32190</v>
      </c>
      <c r="E395" s="22">
        <v>0</v>
      </c>
      <c r="G395" s="23">
        <v>32640</v>
      </c>
      <c r="H395" s="24">
        <v>10535974940.785786</v>
      </c>
      <c r="I395" s="24"/>
      <c r="J395" s="23">
        <v>32536</v>
      </c>
      <c r="K395" s="25">
        <v>6894639985.3702536</v>
      </c>
      <c r="L395" s="25"/>
      <c r="M395" s="23">
        <v>32190</v>
      </c>
      <c r="N395" s="25">
        <v>0</v>
      </c>
      <c r="O395" s="25"/>
      <c r="P395" s="23">
        <v>33016</v>
      </c>
      <c r="Q395" s="24">
        <v>4248737348.0960455</v>
      </c>
      <c r="S395" s="23"/>
      <c r="W395" s="23">
        <v>32536</v>
      </c>
      <c r="X395" s="1">
        <f>[1]CalculateLowerTotal!N395</f>
        <v>7016700413.6176052</v>
      </c>
    </row>
    <row r="396" spans="1:24" x14ac:dyDescent="0.3">
      <c r="A396" s="17">
        <v>32537</v>
      </c>
      <c r="B396" s="1">
        <v>5645790909.6166096</v>
      </c>
      <c r="C396" s="1"/>
      <c r="D396" s="21">
        <v>32191</v>
      </c>
      <c r="E396" s="22">
        <v>0</v>
      </c>
      <c r="G396" s="23">
        <v>32266</v>
      </c>
      <c r="H396" s="24">
        <v>10279133201.076363</v>
      </c>
      <c r="I396" s="24"/>
      <c r="J396" s="23">
        <v>32537</v>
      </c>
      <c r="K396" s="25">
        <v>7425160350.911912</v>
      </c>
      <c r="L396" s="25"/>
      <c r="M396" s="23">
        <v>32191</v>
      </c>
      <c r="N396" s="25">
        <v>0</v>
      </c>
      <c r="O396" s="25"/>
      <c r="P396" s="23">
        <v>32522</v>
      </c>
      <c r="Q396" s="24">
        <v>4206808959.8953671</v>
      </c>
      <c r="S396" s="23"/>
      <c r="W396" s="23">
        <v>32537</v>
      </c>
      <c r="X396" s="1">
        <f>[1]CalculateLowerTotal!N396</f>
        <v>18067996554.346504</v>
      </c>
    </row>
    <row r="397" spans="1:24" x14ac:dyDescent="0.3">
      <c r="A397" s="17">
        <v>32538</v>
      </c>
      <c r="B397" s="1">
        <v>73313031445.53775</v>
      </c>
      <c r="C397" s="1"/>
      <c r="D397" s="21">
        <v>32193</v>
      </c>
      <c r="E397" s="22">
        <v>0</v>
      </c>
      <c r="G397" s="23">
        <v>32911</v>
      </c>
      <c r="H397" s="24">
        <v>10082403449.150518</v>
      </c>
      <c r="I397" s="24"/>
      <c r="J397" s="23">
        <v>32538</v>
      </c>
      <c r="K397" s="25">
        <v>100807441199.28636</v>
      </c>
      <c r="L397" s="25"/>
      <c r="M397" s="23">
        <v>32193</v>
      </c>
      <c r="N397" s="25">
        <v>0</v>
      </c>
      <c r="O397" s="25"/>
      <c r="P397" s="23">
        <v>33028</v>
      </c>
      <c r="Q397" s="24">
        <v>4195162235.8541203</v>
      </c>
      <c r="S397" s="23"/>
      <c r="W397" s="23">
        <v>32538</v>
      </c>
      <c r="X397" s="1">
        <f>[1]CalculateLowerTotal!N397</f>
        <v>199017602080.0239</v>
      </c>
    </row>
    <row r="398" spans="1:24" x14ac:dyDescent="0.3">
      <c r="A398" s="17">
        <v>32539</v>
      </c>
      <c r="B398" s="1">
        <v>49797606996.353065</v>
      </c>
      <c r="C398" s="1"/>
      <c r="D398" s="21">
        <v>32194</v>
      </c>
      <c r="E398" s="22">
        <v>0</v>
      </c>
      <c r="G398" s="23">
        <v>33139</v>
      </c>
      <c r="H398" s="24">
        <v>9940320779.9315033</v>
      </c>
      <c r="I398" s="24"/>
      <c r="J398" s="23">
        <v>32539</v>
      </c>
      <c r="K398" s="25">
        <v>52251265057.989243</v>
      </c>
      <c r="L398" s="25"/>
      <c r="M398" s="23">
        <v>32194</v>
      </c>
      <c r="N398" s="25">
        <v>0</v>
      </c>
      <c r="O398" s="25"/>
      <c r="P398" s="23">
        <v>32814</v>
      </c>
      <c r="Q398" s="24">
        <v>4181186119.3455114</v>
      </c>
      <c r="S398" s="23"/>
      <c r="W398" s="23">
        <v>32539</v>
      </c>
      <c r="X398" s="1">
        <f>[1]CalculateLowerTotal!N398</f>
        <v>52373982795.450722</v>
      </c>
    </row>
    <row r="399" spans="1:24" x14ac:dyDescent="0.3">
      <c r="A399" s="17">
        <v>32540</v>
      </c>
      <c r="B399" s="1">
        <v>6064002943.363389</v>
      </c>
      <c r="C399" s="1"/>
      <c r="D399" s="21">
        <v>32195</v>
      </c>
      <c r="E399" s="22">
        <v>0</v>
      </c>
      <c r="G399" s="23">
        <v>32567</v>
      </c>
      <c r="H399" s="24">
        <v>9861082343.8793659</v>
      </c>
      <c r="I399" s="24"/>
      <c r="J399" s="23">
        <v>32540</v>
      </c>
      <c r="K399" s="25">
        <v>6501180336.0487852</v>
      </c>
      <c r="L399" s="25"/>
      <c r="M399" s="23">
        <v>32195</v>
      </c>
      <c r="N399" s="25">
        <v>0</v>
      </c>
      <c r="O399" s="25"/>
      <c r="P399" s="23">
        <v>32468</v>
      </c>
      <c r="Q399" s="24">
        <v>4125281675.3714781</v>
      </c>
      <c r="S399" s="23"/>
      <c r="W399" s="23">
        <v>32540</v>
      </c>
      <c r="X399" s="1">
        <f>[1]CalculateLowerTotal!N399</f>
        <v>6527013242.4052944</v>
      </c>
    </row>
    <row r="400" spans="1:24" x14ac:dyDescent="0.3">
      <c r="A400" s="17">
        <v>32541</v>
      </c>
      <c r="B400" s="1">
        <v>5645790909.6166096</v>
      </c>
      <c r="C400" s="1"/>
      <c r="D400" s="21">
        <v>32197</v>
      </c>
      <c r="E400" s="22">
        <v>0</v>
      </c>
      <c r="G400" s="23">
        <v>32161</v>
      </c>
      <c r="H400" s="24">
        <v>9768182193.487957</v>
      </c>
      <c r="I400" s="24"/>
      <c r="J400" s="23">
        <v>32541</v>
      </c>
      <c r="K400" s="25">
        <v>19968814889.320156</v>
      </c>
      <c r="L400" s="25"/>
      <c r="M400" s="23">
        <v>32197</v>
      </c>
      <c r="N400" s="25">
        <v>0</v>
      </c>
      <c r="O400" s="25"/>
      <c r="P400" s="23">
        <v>32953</v>
      </c>
      <c r="Q400" s="24">
        <v>4118293616.7224822</v>
      </c>
      <c r="S400" s="23"/>
      <c r="W400" s="23">
        <v>32541</v>
      </c>
      <c r="X400" s="1">
        <f>[1]CalculateLowerTotal!N400</f>
        <v>25401498865.432178</v>
      </c>
    </row>
    <row r="401" spans="1:24" x14ac:dyDescent="0.3">
      <c r="A401" s="17">
        <v>32542</v>
      </c>
      <c r="B401" s="1">
        <v>120344132766.86911</v>
      </c>
      <c r="C401" s="1"/>
      <c r="D401" s="21">
        <v>32198</v>
      </c>
      <c r="E401" s="22">
        <v>0</v>
      </c>
      <c r="G401" s="23">
        <v>32242</v>
      </c>
      <c r="H401" s="24">
        <v>9642493700.5858612</v>
      </c>
      <c r="I401" s="24"/>
      <c r="J401" s="23">
        <v>32542</v>
      </c>
      <c r="K401" s="25">
        <v>333121214328.64636</v>
      </c>
      <c r="L401" s="25"/>
      <c r="M401" s="23">
        <v>32198</v>
      </c>
      <c r="N401" s="25">
        <v>0</v>
      </c>
      <c r="O401" s="25"/>
      <c r="P401" s="23">
        <v>32567</v>
      </c>
      <c r="Q401" s="24">
        <v>3994837985.3861151</v>
      </c>
      <c r="S401" s="23"/>
      <c r="W401" s="23">
        <v>32542</v>
      </c>
      <c r="X401" s="1">
        <f>[1]CalculateLowerTotal!N401</f>
        <v>688755274991.42896</v>
      </c>
    </row>
    <row r="402" spans="1:24" x14ac:dyDescent="0.3">
      <c r="A402" s="17">
        <v>32543</v>
      </c>
      <c r="B402" s="1">
        <v>127260523165.9081</v>
      </c>
      <c r="C402" s="1"/>
      <c r="D402" s="21">
        <v>32199</v>
      </c>
      <c r="E402" s="22">
        <v>0</v>
      </c>
      <c r="G402" s="23">
        <v>32679</v>
      </c>
      <c r="H402" s="24">
        <v>9604240620.1300297</v>
      </c>
      <c r="I402" s="24"/>
      <c r="J402" s="23">
        <v>32543</v>
      </c>
      <c r="K402" s="25">
        <v>190760538073.29218</v>
      </c>
      <c r="L402" s="25"/>
      <c r="M402" s="23">
        <v>32199</v>
      </c>
      <c r="N402" s="25">
        <v>0</v>
      </c>
      <c r="O402" s="25"/>
      <c r="P402" s="23">
        <v>33018</v>
      </c>
      <c r="Q402" s="24">
        <v>3973873836.9956489</v>
      </c>
      <c r="S402" s="23"/>
      <c r="W402" s="23">
        <v>32543</v>
      </c>
      <c r="X402" s="1">
        <f>[1]CalculateLowerTotal!N402</f>
        <v>206313752249.29443</v>
      </c>
    </row>
    <row r="403" spans="1:24" x14ac:dyDescent="0.3">
      <c r="A403" s="17">
        <v>32544</v>
      </c>
      <c r="B403" s="1">
        <v>59480503070.415421</v>
      </c>
      <c r="C403" s="1"/>
      <c r="D403" s="21">
        <v>32202</v>
      </c>
      <c r="E403" s="22">
        <v>0</v>
      </c>
      <c r="G403" s="23">
        <v>32615</v>
      </c>
      <c r="H403" s="24">
        <v>9533199300.4150085</v>
      </c>
      <c r="I403" s="24"/>
      <c r="J403" s="23">
        <v>32544</v>
      </c>
      <c r="K403" s="25">
        <v>61862154097.93541</v>
      </c>
      <c r="L403" s="25"/>
      <c r="M403" s="23">
        <v>32202</v>
      </c>
      <c r="N403" s="25">
        <v>0</v>
      </c>
      <c r="O403" s="25"/>
      <c r="P403" s="23">
        <v>32677</v>
      </c>
      <c r="Q403" s="24">
        <v>3841100762.1685576</v>
      </c>
      <c r="S403" s="23"/>
      <c r="W403" s="23">
        <v>32544</v>
      </c>
      <c r="X403" s="1">
        <f>[1]CalculateLowerTotal!N403</f>
        <v>66939915228.648155</v>
      </c>
    </row>
    <row r="404" spans="1:24" x14ac:dyDescent="0.3">
      <c r="A404" s="17">
        <v>32545</v>
      </c>
      <c r="B404" s="1">
        <v>49797606996.353065</v>
      </c>
      <c r="C404" s="1"/>
      <c r="D404" s="21">
        <v>32203</v>
      </c>
      <c r="E404" s="22">
        <v>0</v>
      </c>
      <c r="G404" s="23">
        <v>32913</v>
      </c>
      <c r="H404" s="24">
        <v>9448496185.1606998</v>
      </c>
      <c r="I404" s="24"/>
      <c r="J404" s="23">
        <v>32545</v>
      </c>
      <c r="K404" s="25">
        <v>81446517223.47525</v>
      </c>
      <c r="L404" s="25"/>
      <c r="M404" s="23">
        <v>32203</v>
      </c>
      <c r="N404" s="25">
        <v>0</v>
      </c>
      <c r="O404" s="25"/>
      <c r="P404" s="23">
        <v>32562</v>
      </c>
      <c r="Q404" s="24">
        <v>3752585458.6198993</v>
      </c>
      <c r="S404" s="23"/>
      <c r="W404" s="23">
        <v>32545</v>
      </c>
      <c r="X404" s="1">
        <f>[1]CalculateLowerTotal!N404</f>
        <v>91402973820.693344</v>
      </c>
    </row>
    <row r="405" spans="1:24" x14ac:dyDescent="0.3">
      <c r="A405" s="17">
        <v>32546</v>
      </c>
      <c r="B405" s="1">
        <v>51180733622.379723</v>
      </c>
      <c r="C405" s="1"/>
      <c r="D405" s="21">
        <v>32204</v>
      </c>
      <c r="E405" s="22">
        <v>0</v>
      </c>
      <c r="G405" s="23">
        <v>32738</v>
      </c>
      <c r="H405" s="24">
        <v>9426637344.3293343</v>
      </c>
      <c r="I405" s="24"/>
      <c r="J405" s="23">
        <v>32546</v>
      </c>
      <c r="K405" s="25">
        <v>87881107704.837433</v>
      </c>
      <c r="L405" s="25"/>
      <c r="M405" s="23">
        <v>32204</v>
      </c>
      <c r="N405" s="25">
        <v>0</v>
      </c>
      <c r="O405" s="25"/>
      <c r="P405" s="23">
        <v>32738</v>
      </c>
      <c r="Q405" s="24">
        <v>3715315753.5680995</v>
      </c>
      <c r="S405" s="23"/>
      <c r="W405" s="23">
        <v>32546</v>
      </c>
      <c r="X405" s="1">
        <f>[1]CalculateLowerTotal!N405</f>
        <v>138775519190.14047</v>
      </c>
    </row>
    <row r="406" spans="1:24" x14ac:dyDescent="0.3">
      <c r="A406" s="17">
        <v>32547</v>
      </c>
      <c r="B406" s="1">
        <v>6691306684.7905416</v>
      </c>
      <c r="C406" s="1"/>
      <c r="D406" s="21">
        <v>32207</v>
      </c>
      <c r="E406" s="22">
        <v>0</v>
      </c>
      <c r="G406" s="23">
        <v>32897</v>
      </c>
      <c r="H406" s="24">
        <v>9336469447.9891338</v>
      </c>
      <c r="I406" s="24"/>
      <c r="J406" s="23">
        <v>32547</v>
      </c>
      <c r="K406" s="25">
        <v>8770631601.3653202</v>
      </c>
      <c r="L406" s="25"/>
      <c r="M406" s="23">
        <v>32207</v>
      </c>
      <c r="N406" s="25">
        <v>0</v>
      </c>
      <c r="O406" s="25"/>
      <c r="P406" s="23">
        <v>32266</v>
      </c>
      <c r="Q406" s="24">
        <v>3668728772.1096892</v>
      </c>
      <c r="S406" s="23"/>
      <c r="W406" s="23">
        <v>32547</v>
      </c>
      <c r="X406" s="1">
        <f>[1]CalculateLowerTotal!N406</f>
        <v>9162771710.1014538</v>
      </c>
    </row>
    <row r="407" spans="1:24" x14ac:dyDescent="0.3">
      <c r="A407" s="17">
        <v>32548</v>
      </c>
      <c r="B407" s="1">
        <v>5854882617.295908</v>
      </c>
      <c r="C407" s="1"/>
      <c r="D407" s="21">
        <v>32208</v>
      </c>
      <c r="E407" s="22">
        <v>0</v>
      </c>
      <c r="G407" s="23">
        <v>32929</v>
      </c>
      <c r="H407" s="24">
        <v>8973065784.2573471</v>
      </c>
      <c r="I407" s="24"/>
      <c r="J407" s="23">
        <v>32548</v>
      </c>
      <c r="K407" s="25">
        <v>6259271703.104476</v>
      </c>
      <c r="L407" s="25"/>
      <c r="M407" s="23">
        <v>32208</v>
      </c>
      <c r="N407" s="25">
        <v>0</v>
      </c>
      <c r="O407" s="25"/>
      <c r="P407" s="23">
        <v>32599</v>
      </c>
      <c r="Q407" s="24">
        <v>3647764613.9453621</v>
      </c>
      <c r="S407" s="23"/>
      <c r="W407" s="23">
        <v>32548</v>
      </c>
      <c r="X407" s="1">
        <f>[1]CalculateLowerTotal!N407</f>
        <v>6266559532.0095825</v>
      </c>
    </row>
    <row r="408" spans="1:24" x14ac:dyDescent="0.3">
      <c r="A408" s="17">
        <v>32549</v>
      </c>
      <c r="B408" s="1">
        <v>5645790909.6166096</v>
      </c>
      <c r="C408" s="1"/>
      <c r="D408" s="21">
        <v>32209</v>
      </c>
      <c r="E408" s="22">
        <v>0</v>
      </c>
      <c r="G408" s="23">
        <v>32639</v>
      </c>
      <c r="H408" s="24">
        <v>8727153483.3332138</v>
      </c>
      <c r="I408" s="24"/>
      <c r="J408" s="23">
        <v>32549</v>
      </c>
      <c r="K408" s="25">
        <v>5817929497.2609406</v>
      </c>
      <c r="L408" s="25"/>
      <c r="M408" s="23">
        <v>32209</v>
      </c>
      <c r="N408" s="25">
        <v>0</v>
      </c>
      <c r="O408" s="25"/>
      <c r="P408" s="23">
        <v>33053</v>
      </c>
      <c r="Q408" s="24">
        <v>3575554689.051106</v>
      </c>
      <c r="S408" s="23"/>
      <c r="W408" s="23">
        <v>32549</v>
      </c>
      <c r="X408" s="1">
        <f>[1]CalculateLowerTotal!N408</f>
        <v>5776055663.0067663</v>
      </c>
    </row>
    <row r="409" spans="1:24" x14ac:dyDescent="0.3">
      <c r="A409" s="17">
        <v>32550</v>
      </c>
      <c r="B409" s="1">
        <v>5436670583.5479908</v>
      </c>
      <c r="C409" s="1"/>
      <c r="D409" s="21">
        <v>32210</v>
      </c>
      <c r="E409" s="22">
        <v>0</v>
      </c>
      <c r="G409" s="23">
        <v>32642</v>
      </c>
      <c r="H409" s="24">
        <v>8636985711.2462959</v>
      </c>
      <c r="I409" s="24"/>
      <c r="J409" s="23">
        <v>32550</v>
      </c>
      <c r="K409" s="25">
        <v>5502247189.3494387</v>
      </c>
      <c r="L409" s="25"/>
      <c r="M409" s="23">
        <v>32210</v>
      </c>
      <c r="N409" s="25">
        <v>0</v>
      </c>
      <c r="O409" s="25"/>
      <c r="P409" s="23">
        <v>33139</v>
      </c>
      <c r="Q409" s="24">
        <v>3470733886.7146869</v>
      </c>
      <c r="S409" s="23"/>
      <c r="W409" s="23">
        <v>32550</v>
      </c>
      <c r="X409" s="1">
        <f>[1]CalculateLowerTotal!N409</f>
        <v>5447224717.4559441</v>
      </c>
    </row>
    <row r="410" spans="1:24" x14ac:dyDescent="0.3">
      <c r="A410" s="17">
        <v>32551</v>
      </c>
      <c r="B410" s="1">
        <v>5227578875.8695011</v>
      </c>
      <c r="C410" s="1"/>
      <c r="D410" s="21">
        <v>32213</v>
      </c>
      <c r="E410" s="22">
        <v>0</v>
      </c>
      <c r="G410" s="23">
        <v>32535</v>
      </c>
      <c r="H410" s="24">
        <v>8339158569.0225277</v>
      </c>
      <c r="I410" s="24"/>
      <c r="J410" s="23">
        <v>32551</v>
      </c>
      <c r="K410" s="25">
        <v>5279493688.7956467</v>
      </c>
      <c r="L410" s="25"/>
      <c r="M410" s="23">
        <v>32213</v>
      </c>
      <c r="N410" s="25">
        <v>0</v>
      </c>
      <c r="O410" s="25"/>
      <c r="P410" s="23">
        <v>32262</v>
      </c>
      <c r="Q410" s="24">
        <v>3407841338.0219407</v>
      </c>
      <c r="S410" s="23"/>
      <c r="W410" s="23">
        <v>32551</v>
      </c>
      <c r="X410" s="1">
        <f>[1]CalculateLowerTotal!N410</f>
        <v>5226698751.90769</v>
      </c>
    </row>
    <row r="411" spans="1:24" x14ac:dyDescent="0.3">
      <c r="A411" s="17">
        <v>32552</v>
      </c>
      <c r="B411" s="1">
        <v>5854882617.295908</v>
      </c>
      <c r="C411" s="1"/>
      <c r="D411" s="21">
        <v>32214</v>
      </c>
      <c r="E411" s="22">
        <v>0</v>
      </c>
      <c r="G411" s="23">
        <v>32405</v>
      </c>
      <c r="H411" s="24">
        <v>8022205001.9812727</v>
      </c>
      <c r="I411" s="24"/>
      <c r="J411" s="23">
        <v>32552</v>
      </c>
      <c r="K411" s="25">
        <v>58545128706.050728</v>
      </c>
      <c r="L411" s="25"/>
      <c r="M411" s="23">
        <v>32214</v>
      </c>
      <c r="N411" s="25">
        <v>0</v>
      </c>
      <c r="O411" s="25"/>
      <c r="P411" s="23">
        <v>32704</v>
      </c>
      <c r="Q411" s="24">
        <v>3363583715.1609406</v>
      </c>
      <c r="S411" s="23"/>
      <c r="W411" s="23">
        <v>32552</v>
      </c>
      <c r="X411" s="1">
        <f>[1]CalculateLowerTotal!N411</f>
        <v>196833204185.81512</v>
      </c>
    </row>
    <row r="412" spans="1:24" x14ac:dyDescent="0.3">
      <c r="A412" s="17">
        <v>32553</v>
      </c>
      <c r="B412" s="1">
        <v>156308958965.1416</v>
      </c>
      <c r="C412" s="1"/>
      <c r="D412" s="21">
        <v>32216</v>
      </c>
      <c r="E412" s="22">
        <v>0</v>
      </c>
      <c r="G412" s="23">
        <v>32163</v>
      </c>
      <c r="H412" s="24">
        <v>7814545767.0319967</v>
      </c>
      <c r="I412" s="24"/>
      <c r="J412" s="23">
        <v>32553</v>
      </c>
      <c r="K412" s="25">
        <v>358093992755.60266</v>
      </c>
      <c r="L412" s="25"/>
      <c r="M412" s="23">
        <v>32216</v>
      </c>
      <c r="N412" s="25">
        <v>0</v>
      </c>
      <c r="O412" s="25"/>
      <c r="P412" s="23">
        <v>32913</v>
      </c>
      <c r="Q412" s="24">
        <v>3310008616.5562658</v>
      </c>
      <c r="S412" s="23"/>
      <c r="W412" s="23">
        <v>32553</v>
      </c>
      <c r="X412" s="1">
        <f>[1]CalculateLowerTotal!N412</f>
        <v>490051563066.28693</v>
      </c>
    </row>
    <row r="413" spans="1:24" x14ac:dyDescent="0.3">
      <c r="A413" s="17">
        <v>32554</v>
      </c>
      <c r="B413" s="1">
        <v>105128225342.75621</v>
      </c>
      <c r="C413" s="1"/>
      <c r="D413" s="21">
        <v>32217</v>
      </c>
      <c r="E413" s="22">
        <v>0</v>
      </c>
      <c r="G413" s="23">
        <v>32814</v>
      </c>
      <c r="H413" s="24">
        <v>7639674724.1614418</v>
      </c>
      <c r="I413" s="24"/>
      <c r="J413" s="23">
        <v>32554</v>
      </c>
      <c r="K413" s="25">
        <v>174033131823.24005</v>
      </c>
      <c r="L413" s="25"/>
      <c r="M413" s="23">
        <v>32217</v>
      </c>
      <c r="N413" s="25">
        <v>0</v>
      </c>
      <c r="O413" s="25"/>
      <c r="P413" s="23">
        <v>32535</v>
      </c>
      <c r="Q413" s="24">
        <v>3307679271.5418706</v>
      </c>
      <c r="S413" s="23"/>
      <c r="W413" s="23">
        <v>32554</v>
      </c>
      <c r="X413" s="1">
        <f>[1]CalculateLowerTotal!N413</f>
        <v>239751707636.40771</v>
      </c>
    </row>
    <row r="414" spans="1:24" x14ac:dyDescent="0.3">
      <c r="A414" s="17">
        <v>32555</v>
      </c>
      <c r="B414" s="1">
        <v>94062202642.654037</v>
      </c>
      <c r="C414" s="1"/>
      <c r="D414" s="21">
        <v>32218</v>
      </c>
      <c r="E414" s="22">
        <v>0</v>
      </c>
      <c r="G414" s="23">
        <v>32289</v>
      </c>
      <c r="H414" s="24">
        <v>7549506960.6231508</v>
      </c>
      <c r="I414" s="24"/>
      <c r="J414" s="23">
        <v>32555</v>
      </c>
      <c r="K414" s="25">
        <v>205106093740.57281</v>
      </c>
      <c r="L414" s="25"/>
      <c r="M414" s="23">
        <v>32218</v>
      </c>
      <c r="N414" s="25">
        <v>0</v>
      </c>
      <c r="O414" s="25"/>
      <c r="P414" s="23">
        <v>33054</v>
      </c>
      <c r="Q414" s="24">
        <v>3298361842.4536462</v>
      </c>
      <c r="S414" s="23"/>
      <c r="W414" s="23">
        <v>32555</v>
      </c>
      <c r="X414" s="1">
        <f>[1]CalculateLowerTotal!N414</f>
        <v>320607951196.13196</v>
      </c>
    </row>
    <row r="415" spans="1:24" x14ac:dyDescent="0.3">
      <c r="A415" s="17">
        <v>32556</v>
      </c>
      <c r="B415" s="1">
        <v>60863629696.448318</v>
      </c>
      <c r="C415" s="1"/>
      <c r="D415" s="21">
        <v>32219</v>
      </c>
      <c r="E415" s="22">
        <v>0</v>
      </c>
      <c r="G415" s="23">
        <v>33042</v>
      </c>
      <c r="H415" s="24">
        <v>7475733262.8581104</v>
      </c>
      <c r="I415" s="24"/>
      <c r="J415" s="23">
        <v>32556</v>
      </c>
      <c r="K415" s="25">
        <v>63585058922.495842</v>
      </c>
      <c r="L415" s="25"/>
      <c r="M415" s="23">
        <v>32219</v>
      </c>
      <c r="N415" s="25">
        <v>0</v>
      </c>
      <c r="O415" s="25"/>
      <c r="P415" s="23">
        <v>32149</v>
      </c>
      <c r="Q415" s="24">
        <v>3235469344.0055838</v>
      </c>
      <c r="S415" s="23"/>
      <c r="W415" s="23">
        <v>32556</v>
      </c>
      <c r="X415" s="1">
        <f>[1]CalculateLowerTotal!N415</f>
        <v>63547851684.756264</v>
      </c>
    </row>
    <row r="416" spans="1:24" x14ac:dyDescent="0.3">
      <c r="A416" s="17">
        <v>32557</v>
      </c>
      <c r="B416" s="1">
        <v>7945914167.6437597</v>
      </c>
      <c r="C416" s="1"/>
      <c r="D416" s="21">
        <v>32220</v>
      </c>
      <c r="E416" s="22">
        <v>0</v>
      </c>
      <c r="G416" s="23">
        <v>32458</v>
      </c>
      <c r="H416" s="24">
        <v>7369171243.6875515</v>
      </c>
      <c r="I416" s="24"/>
      <c r="J416" s="23">
        <v>32557</v>
      </c>
      <c r="K416" s="25">
        <v>8415879852.8920059</v>
      </c>
      <c r="L416" s="25"/>
      <c r="M416" s="23">
        <v>32220</v>
      </c>
      <c r="N416" s="25">
        <v>0</v>
      </c>
      <c r="O416" s="25"/>
      <c r="P416" s="23">
        <v>32242</v>
      </c>
      <c r="Q416" s="24">
        <v>3209846501.5293212</v>
      </c>
      <c r="S416" s="23"/>
      <c r="W416" s="23">
        <v>32557</v>
      </c>
      <c r="X416" s="1">
        <f>[1]CalculateLowerTotal!N416</f>
        <v>8415577709.4864674</v>
      </c>
    </row>
    <row r="417" spans="1:24" x14ac:dyDescent="0.3">
      <c r="A417" s="17">
        <v>32558</v>
      </c>
      <c r="B417" s="1">
        <v>7109518718.5373964</v>
      </c>
      <c r="C417" s="1"/>
      <c r="D417" s="21">
        <v>32221</v>
      </c>
      <c r="E417" s="22">
        <v>0</v>
      </c>
      <c r="G417" s="23">
        <v>32834</v>
      </c>
      <c r="H417" s="24">
        <v>7254412221.578392</v>
      </c>
      <c r="I417" s="24"/>
      <c r="J417" s="23">
        <v>32558</v>
      </c>
      <c r="K417" s="25">
        <v>7308980895.3120203</v>
      </c>
      <c r="L417" s="25"/>
      <c r="M417" s="23">
        <v>32221</v>
      </c>
      <c r="N417" s="25">
        <v>0</v>
      </c>
      <c r="O417" s="25"/>
      <c r="P417" s="23">
        <v>32897</v>
      </c>
      <c r="Q417" s="24">
        <v>3191211686.9210248</v>
      </c>
      <c r="S417" s="23"/>
      <c r="W417" s="23">
        <v>32558</v>
      </c>
      <c r="X417" s="1">
        <f>[1]CalculateLowerTotal!N417</f>
        <v>7259184601.6709509</v>
      </c>
    </row>
    <row r="418" spans="1:24" x14ac:dyDescent="0.3">
      <c r="A418" s="17">
        <v>32559</v>
      </c>
      <c r="B418" s="1">
        <v>6900398392.4698362</v>
      </c>
      <c r="C418" s="1"/>
      <c r="D418" s="21">
        <v>32224</v>
      </c>
      <c r="E418" s="22">
        <v>0</v>
      </c>
      <c r="G418" s="23">
        <v>32410</v>
      </c>
      <c r="H418" s="24">
        <v>7082273616.4073906</v>
      </c>
      <c r="I418" s="24"/>
      <c r="J418" s="23">
        <v>32559</v>
      </c>
      <c r="K418" s="25">
        <v>9017614770.5912666</v>
      </c>
      <c r="L418" s="25"/>
      <c r="M418" s="23">
        <v>32224</v>
      </c>
      <c r="N418" s="25">
        <v>0</v>
      </c>
      <c r="O418" s="25"/>
      <c r="P418" s="23">
        <v>33002</v>
      </c>
      <c r="Q418" s="24">
        <v>3112013742.7457409</v>
      </c>
      <c r="S418" s="23"/>
      <c r="W418" s="23">
        <v>32559</v>
      </c>
      <c r="X418" s="1">
        <f>[1]CalculateLowerTotal!N418</f>
        <v>24807520903.366669</v>
      </c>
    </row>
    <row r="419" spans="1:24" x14ac:dyDescent="0.3">
      <c r="A419" s="17">
        <v>32560</v>
      </c>
      <c r="B419" s="1">
        <v>365182787870.50848</v>
      </c>
      <c r="C419" s="1"/>
      <c r="D419" s="21">
        <v>32225</v>
      </c>
      <c r="E419" s="22">
        <v>0</v>
      </c>
      <c r="G419" s="23">
        <v>32454</v>
      </c>
      <c r="H419" s="24">
        <v>7057682352.4767332</v>
      </c>
      <c r="I419" s="24"/>
      <c r="J419" s="23">
        <v>32560</v>
      </c>
      <c r="K419" s="25">
        <v>1092002567497.3035</v>
      </c>
      <c r="L419" s="25"/>
      <c r="M419" s="23">
        <v>32225</v>
      </c>
      <c r="N419" s="25">
        <v>0</v>
      </c>
      <c r="O419" s="25"/>
      <c r="P419" s="23">
        <v>33156</v>
      </c>
      <c r="Q419" s="24">
        <v>3030486405.989203</v>
      </c>
      <c r="S419" s="23"/>
      <c r="W419" s="23">
        <v>32560</v>
      </c>
      <c r="X419" s="1">
        <f>[1]CalculateLowerTotal!N419</f>
        <v>1795043649354.2876</v>
      </c>
    </row>
    <row r="420" spans="1:24" x14ac:dyDescent="0.3">
      <c r="A420" s="17">
        <v>32561</v>
      </c>
      <c r="B420" s="1">
        <v>276653091732.01141</v>
      </c>
      <c r="C420" s="1"/>
      <c r="D420" s="21">
        <v>32226</v>
      </c>
      <c r="E420" s="22">
        <v>0</v>
      </c>
      <c r="G420" s="23">
        <v>32305</v>
      </c>
      <c r="H420" s="24">
        <v>6871881999.9568319</v>
      </c>
      <c r="I420" s="24"/>
      <c r="J420" s="23">
        <v>32561</v>
      </c>
      <c r="K420" s="25">
        <v>547985165866.8042</v>
      </c>
      <c r="L420" s="25"/>
      <c r="M420" s="23">
        <v>32226</v>
      </c>
      <c r="N420" s="25">
        <v>0</v>
      </c>
      <c r="O420" s="25"/>
      <c r="P420" s="23">
        <v>32534</v>
      </c>
      <c r="Q420" s="24">
        <v>3007192873.0683126</v>
      </c>
      <c r="S420" s="23"/>
      <c r="W420" s="23">
        <v>32561</v>
      </c>
      <c r="X420" s="1">
        <f>[1]CalculateLowerTotal!N420</f>
        <v>802837011423.9978</v>
      </c>
    </row>
    <row r="421" spans="1:24" x14ac:dyDescent="0.3">
      <c r="A421" s="17">
        <v>32562</v>
      </c>
      <c r="B421" s="1">
        <v>159075464640.1647</v>
      </c>
      <c r="C421" s="1"/>
      <c r="D421" s="21">
        <v>32227</v>
      </c>
      <c r="E421" s="22">
        <v>0</v>
      </c>
      <c r="G421" s="23">
        <v>33168</v>
      </c>
      <c r="H421" s="24">
        <v>6743461166.4437199</v>
      </c>
      <c r="I421" s="24"/>
      <c r="J421" s="23">
        <v>32562</v>
      </c>
      <c r="K421" s="25">
        <v>170207093726.79099</v>
      </c>
      <c r="L421" s="25"/>
      <c r="M421" s="23">
        <v>32227</v>
      </c>
      <c r="N421" s="25">
        <v>0</v>
      </c>
      <c r="O421" s="25"/>
      <c r="P421" s="23">
        <v>33027</v>
      </c>
      <c r="Q421" s="24">
        <v>2951288503.7726665</v>
      </c>
      <c r="S421" s="23"/>
      <c r="W421" s="23">
        <v>32562</v>
      </c>
      <c r="X421" s="1">
        <f>[1]CalculateLowerTotal!N421</f>
        <v>172257608248.14297</v>
      </c>
    </row>
    <row r="422" spans="1:24" x14ac:dyDescent="0.3">
      <c r="A422" s="17">
        <v>32563</v>
      </c>
      <c r="B422" s="1">
        <v>107894731017.78061</v>
      </c>
      <c r="C422" s="1"/>
      <c r="D422" s="21">
        <v>32229</v>
      </c>
      <c r="E422" s="22">
        <v>0</v>
      </c>
      <c r="G422" s="23">
        <v>33065</v>
      </c>
      <c r="H422" s="24">
        <v>6735264075.2435398</v>
      </c>
      <c r="I422" s="24"/>
      <c r="J422" s="23">
        <v>32563</v>
      </c>
      <c r="K422" s="25">
        <v>114791808207.34744</v>
      </c>
      <c r="L422" s="25"/>
      <c r="M422" s="23">
        <v>32229</v>
      </c>
      <c r="N422" s="25">
        <v>0</v>
      </c>
      <c r="O422" s="25"/>
      <c r="P422" s="23">
        <v>32458</v>
      </c>
      <c r="Q422" s="24">
        <v>2907030781.7404642</v>
      </c>
      <c r="S422" s="23"/>
      <c r="W422" s="23">
        <v>32563</v>
      </c>
      <c r="X422" s="1">
        <f>[1]CalculateLowerTotal!N422</f>
        <v>126166225417.56427</v>
      </c>
    </row>
    <row r="423" spans="1:24" x14ac:dyDescent="0.3">
      <c r="A423" s="17">
        <v>32564</v>
      </c>
      <c r="B423" s="1">
        <v>78846042795.582611</v>
      </c>
      <c r="C423" s="1"/>
      <c r="D423" s="21">
        <v>32230</v>
      </c>
      <c r="E423" s="22">
        <v>0</v>
      </c>
      <c r="G423" s="23">
        <v>32442</v>
      </c>
      <c r="H423" s="24">
        <v>6519407736.2989731</v>
      </c>
      <c r="I423" s="24"/>
      <c r="J423" s="23">
        <v>32564</v>
      </c>
      <c r="K423" s="25">
        <v>79561920761.532516</v>
      </c>
      <c r="L423" s="25"/>
      <c r="M423" s="23">
        <v>32230</v>
      </c>
      <c r="N423" s="25">
        <v>0</v>
      </c>
      <c r="O423" s="25"/>
      <c r="P423" s="23">
        <v>32929</v>
      </c>
      <c r="Q423" s="24">
        <v>2893054699.347218</v>
      </c>
      <c r="S423" s="23"/>
      <c r="W423" s="23">
        <v>32564</v>
      </c>
      <c r="X423" s="1">
        <f>[1]CalculateLowerTotal!N423</f>
        <v>78927026812.112579</v>
      </c>
    </row>
    <row r="424" spans="1:24" x14ac:dyDescent="0.3">
      <c r="A424" s="17">
        <v>32565</v>
      </c>
      <c r="B424" s="1">
        <v>73313031445.53775</v>
      </c>
      <c r="C424" s="1"/>
      <c r="D424" s="21">
        <v>32231</v>
      </c>
      <c r="E424" s="22">
        <v>0</v>
      </c>
      <c r="G424" s="23">
        <v>32900</v>
      </c>
      <c r="H424" s="24">
        <v>6519407699.6631384</v>
      </c>
      <c r="I424" s="24"/>
      <c r="J424" s="23">
        <v>32565</v>
      </c>
      <c r="K424" s="25">
        <v>167797484365.81763</v>
      </c>
      <c r="L424" s="25"/>
      <c r="M424" s="23">
        <v>32231</v>
      </c>
      <c r="N424" s="25">
        <v>0</v>
      </c>
      <c r="O424" s="25"/>
      <c r="P424" s="23">
        <v>33205</v>
      </c>
      <c r="Q424" s="24">
        <v>2879078577.2093453</v>
      </c>
      <c r="S424" s="23"/>
      <c r="W424" s="23">
        <v>32565</v>
      </c>
      <c r="X424" s="1">
        <f>[1]CalculateLowerTotal!N424</f>
        <v>261553722940.25159</v>
      </c>
    </row>
    <row r="425" spans="1:24" x14ac:dyDescent="0.3">
      <c r="A425" s="17">
        <v>32566</v>
      </c>
      <c r="B425" s="1">
        <v>66396641046.492134</v>
      </c>
      <c r="C425" s="1"/>
      <c r="D425" s="21">
        <v>32232</v>
      </c>
      <c r="E425" s="22">
        <v>0</v>
      </c>
      <c r="G425" s="23">
        <v>33205</v>
      </c>
      <c r="H425" s="24">
        <v>6382789838.9015236</v>
      </c>
      <c r="I425" s="24"/>
      <c r="J425" s="23">
        <v>32566</v>
      </c>
      <c r="K425" s="25">
        <v>147012150445.00467</v>
      </c>
      <c r="L425" s="25"/>
      <c r="M425" s="23">
        <v>32232</v>
      </c>
      <c r="N425" s="25">
        <v>0</v>
      </c>
      <c r="O425" s="25"/>
      <c r="P425" s="23">
        <v>33134</v>
      </c>
      <c r="Q425" s="24">
        <v>2858114409.0048666</v>
      </c>
      <c r="S425" s="23"/>
      <c r="W425" s="23">
        <v>32566</v>
      </c>
      <c r="X425" s="1">
        <f>[1]CalculateLowerTotal!N425</f>
        <v>171286022721.09329</v>
      </c>
    </row>
    <row r="426" spans="1:24" x14ac:dyDescent="0.3">
      <c r="A426" s="17">
        <v>32567</v>
      </c>
      <c r="B426" s="1">
        <v>8573246527.4580688</v>
      </c>
      <c r="C426" s="1"/>
      <c r="D426" s="21">
        <v>32233</v>
      </c>
      <c r="E426" s="22">
        <v>0</v>
      </c>
      <c r="G426" s="23">
        <v>32894</v>
      </c>
      <c r="H426" s="24">
        <v>6350001475.9059439</v>
      </c>
      <c r="I426" s="24"/>
      <c r="J426" s="23">
        <v>32567</v>
      </c>
      <c r="K426" s="25">
        <v>19587022641.250149</v>
      </c>
      <c r="L426" s="25"/>
      <c r="M426" s="23">
        <v>32233</v>
      </c>
      <c r="N426" s="25">
        <v>0</v>
      </c>
      <c r="O426" s="25"/>
      <c r="P426" s="23">
        <v>32406</v>
      </c>
      <c r="Q426" s="24">
        <v>2855785049.990665</v>
      </c>
      <c r="S426" s="23"/>
      <c r="W426" s="23">
        <v>32567</v>
      </c>
      <c r="X426" s="1">
        <f>[1]CalculateLowerTotal!N426</f>
        <v>38469434438.813698</v>
      </c>
    </row>
    <row r="427" spans="1:24" x14ac:dyDescent="0.3">
      <c r="A427" s="17">
        <v>32568</v>
      </c>
      <c r="B427" s="1">
        <v>7945914167.6437597</v>
      </c>
      <c r="C427" s="1"/>
      <c r="D427" s="21">
        <v>32234</v>
      </c>
      <c r="E427" s="22">
        <v>0</v>
      </c>
      <c r="G427" s="23">
        <v>32999</v>
      </c>
      <c r="H427" s="24">
        <v>6205186457.6783752</v>
      </c>
      <c r="I427" s="24"/>
      <c r="J427" s="23">
        <v>32568</v>
      </c>
      <c r="K427" s="25">
        <v>9853100504.9240284</v>
      </c>
      <c r="L427" s="25"/>
      <c r="M427" s="23">
        <v>32234</v>
      </c>
      <c r="N427" s="25">
        <v>0</v>
      </c>
      <c r="O427" s="25"/>
      <c r="P427" s="23">
        <v>32639</v>
      </c>
      <c r="Q427" s="24">
        <v>2832491523.1112213</v>
      </c>
      <c r="S427" s="23"/>
      <c r="W427" s="23">
        <v>32568</v>
      </c>
      <c r="X427" s="1">
        <f>[1]CalculateLowerTotal!N427</f>
        <v>10241403978.879225</v>
      </c>
    </row>
    <row r="428" spans="1:24" x14ac:dyDescent="0.3">
      <c r="A428" s="17">
        <v>32569</v>
      </c>
      <c r="B428" s="1">
        <v>7318610426.2173014</v>
      </c>
      <c r="C428" s="1"/>
      <c r="D428" s="21">
        <v>32235</v>
      </c>
      <c r="E428" s="22">
        <v>0</v>
      </c>
      <c r="G428" s="23">
        <v>32563</v>
      </c>
      <c r="H428" s="24">
        <v>6128680437.3458815</v>
      </c>
      <c r="I428" s="24"/>
      <c r="J428" s="23">
        <v>32569</v>
      </c>
      <c r="K428" s="25">
        <v>7684746490.7821922</v>
      </c>
      <c r="L428" s="25"/>
      <c r="M428" s="23">
        <v>32235</v>
      </c>
      <c r="N428" s="25">
        <v>0</v>
      </c>
      <c r="O428" s="25"/>
      <c r="P428" s="23">
        <v>32707</v>
      </c>
      <c r="Q428" s="24">
        <v>2727670694.8078933</v>
      </c>
      <c r="S428" s="23"/>
      <c r="W428" s="23">
        <v>32569</v>
      </c>
      <c r="X428" s="1">
        <f>[1]CalculateLowerTotal!N428</f>
        <v>7677779571.8105221</v>
      </c>
    </row>
    <row r="429" spans="1:24" x14ac:dyDescent="0.3">
      <c r="A429" s="17">
        <v>32570</v>
      </c>
      <c r="B429" s="1">
        <v>7109518718.5373964</v>
      </c>
      <c r="C429" s="1"/>
      <c r="D429" s="21">
        <v>32236</v>
      </c>
      <c r="E429" s="22">
        <v>0</v>
      </c>
      <c r="G429" s="23">
        <v>32208</v>
      </c>
      <c r="H429" s="24">
        <v>6093159719.1310797</v>
      </c>
      <c r="I429" s="24"/>
      <c r="J429" s="23">
        <v>32570</v>
      </c>
      <c r="K429" s="25">
        <v>7270727871.4838762</v>
      </c>
      <c r="L429" s="25"/>
      <c r="M429" s="23">
        <v>32236</v>
      </c>
      <c r="N429" s="25">
        <v>0</v>
      </c>
      <c r="O429" s="25"/>
      <c r="P429" s="23">
        <v>32615</v>
      </c>
      <c r="Q429" s="24">
        <v>2725341351.9203029</v>
      </c>
      <c r="S429" s="23"/>
      <c r="W429" s="23">
        <v>32570</v>
      </c>
      <c r="X429" s="1">
        <f>[1]CalculateLowerTotal!N429</f>
        <v>7214326053.4874725</v>
      </c>
    </row>
    <row r="430" spans="1:24" x14ac:dyDescent="0.3">
      <c r="A430" s="17">
        <v>32571</v>
      </c>
      <c r="B430" s="1">
        <v>7527702133.8960123</v>
      </c>
      <c r="C430" s="1"/>
      <c r="D430" s="21">
        <v>32238</v>
      </c>
      <c r="E430" s="22">
        <v>0</v>
      </c>
      <c r="G430" s="23">
        <v>32476</v>
      </c>
      <c r="H430" s="24">
        <v>5983865423.7226467</v>
      </c>
      <c r="I430" s="24"/>
      <c r="J430" s="23">
        <v>32571</v>
      </c>
      <c r="K430" s="25">
        <v>25685317507.401382</v>
      </c>
      <c r="L430" s="25"/>
      <c r="M430" s="23">
        <v>32238</v>
      </c>
      <c r="N430" s="25">
        <v>0</v>
      </c>
      <c r="O430" s="25"/>
      <c r="P430" s="23">
        <v>32642</v>
      </c>
      <c r="Q430" s="24">
        <v>2625179253.5029268</v>
      </c>
      <c r="S430" s="23"/>
      <c r="W430" s="23">
        <v>32571</v>
      </c>
      <c r="X430" s="1">
        <f>[1]CalculateLowerTotal!N430</f>
        <v>67282117189.40416</v>
      </c>
    </row>
    <row r="431" spans="1:24" x14ac:dyDescent="0.3">
      <c r="A431" s="17">
        <v>32572</v>
      </c>
      <c r="B431" s="1">
        <v>94062202642.654037</v>
      </c>
      <c r="C431" s="1"/>
      <c r="D431" s="21">
        <v>32243</v>
      </c>
      <c r="E431" s="22">
        <v>0</v>
      </c>
      <c r="G431" s="23">
        <v>32503</v>
      </c>
      <c r="H431" s="24">
        <v>5983865405.7745075</v>
      </c>
      <c r="I431" s="24"/>
      <c r="J431" s="23">
        <v>32572</v>
      </c>
      <c r="K431" s="25">
        <v>189869377272.77689</v>
      </c>
      <c r="L431" s="25"/>
      <c r="M431" s="23">
        <v>32243</v>
      </c>
      <c r="N431" s="25">
        <v>0</v>
      </c>
      <c r="O431" s="25"/>
      <c r="P431" s="23">
        <v>32289</v>
      </c>
      <c r="Q431" s="24">
        <v>2559957407.4442677</v>
      </c>
      <c r="S431" s="23"/>
      <c r="W431" s="23">
        <v>32572</v>
      </c>
      <c r="X431" s="1">
        <f>[1]CalculateLowerTotal!N431</f>
        <v>311515260456.19971</v>
      </c>
    </row>
    <row r="432" spans="1:24" x14ac:dyDescent="0.3">
      <c r="A432" s="17">
        <v>32573</v>
      </c>
      <c r="B432" s="1">
        <v>424663795786.76855</v>
      </c>
      <c r="C432" s="1"/>
      <c r="D432" s="21">
        <v>32244</v>
      </c>
      <c r="E432" s="22">
        <v>0</v>
      </c>
      <c r="G432" s="23">
        <v>32868</v>
      </c>
      <c r="H432" s="24">
        <v>5847247510.7865753</v>
      </c>
      <c r="I432" s="24"/>
      <c r="J432" s="23">
        <v>32573</v>
      </c>
      <c r="K432" s="25">
        <v>859729701605.27905</v>
      </c>
      <c r="L432" s="25"/>
      <c r="M432" s="23">
        <v>32244</v>
      </c>
      <c r="N432" s="25">
        <v>0</v>
      </c>
      <c r="O432" s="25"/>
      <c r="P432" s="23">
        <v>32868</v>
      </c>
      <c r="Q432" s="24">
        <v>2473771393.2947526</v>
      </c>
      <c r="S432" s="23"/>
      <c r="W432" s="23">
        <v>32573</v>
      </c>
      <c r="X432" s="1">
        <f>[1]CalculateLowerTotal!N432</f>
        <v>1548524838947.3379</v>
      </c>
    </row>
    <row r="433" spans="1:24" x14ac:dyDescent="0.3">
      <c r="A433" s="17">
        <v>32574</v>
      </c>
      <c r="B433" s="1">
        <v>189507531911.34955</v>
      </c>
      <c r="C433" s="1"/>
      <c r="D433" s="21">
        <v>32245</v>
      </c>
      <c r="E433" s="22">
        <v>0</v>
      </c>
      <c r="G433" s="23">
        <v>32802</v>
      </c>
      <c r="H433" s="24">
        <v>5841782789.7478266</v>
      </c>
      <c r="I433" s="24"/>
      <c r="J433" s="23">
        <v>32574</v>
      </c>
      <c r="K433" s="25">
        <v>303669300583.81299</v>
      </c>
      <c r="L433" s="25"/>
      <c r="M433" s="23">
        <v>32245</v>
      </c>
      <c r="N433" s="25">
        <v>0</v>
      </c>
      <c r="O433" s="25"/>
      <c r="P433" s="23">
        <v>32163</v>
      </c>
      <c r="Q433" s="24">
        <v>2469112670.202477</v>
      </c>
      <c r="S433" s="23"/>
      <c r="W433" s="23">
        <v>32574</v>
      </c>
      <c r="X433" s="1">
        <f>[1]CalculateLowerTotal!N433</f>
        <v>368838214927.80658</v>
      </c>
    </row>
    <row r="434" spans="1:24" x14ac:dyDescent="0.3">
      <c r="A434" s="17">
        <v>32575</v>
      </c>
      <c r="B434" s="1">
        <v>117577627091.84471</v>
      </c>
      <c r="C434" s="1"/>
      <c r="D434" s="21">
        <v>32246</v>
      </c>
      <c r="E434" s="22">
        <v>0</v>
      </c>
      <c r="G434" s="23">
        <v>32403</v>
      </c>
      <c r="H434" s="24">
        <v>5800797399.2254133</v>
      </c>
      <c r="I434" s="24"/>
      <c r="J434" s="23">
        <v>32575</v>
      </c>
      <c r="K434" s="25">
        <v>120091397061.61513</v>
      </c>
      <c r="L434" s="25"/>
      <c r="M434" s="23">
        <v>32246</v>
      </c>
      <c r="N434" s="25">
        <v>0</v>
      </c>
      <c r="O434" s="25"/>
      <c r="P434" s="23">
        <v>32563</v>
      </c>
      <c r="Q434" s="24">
        <v>2466783326.1382699</v>
      </c>
      <c r="S434" s="23"/>
      <c r="W434" s="23">
        <v>32575</v>
      </c>
      <c r="X434" s="1">
        <f>[1]CalculateLowerTotal!N434</f>
        <v>119419245896.37872</v>
      </c>
    </row>
    <row r="435" spans="1:24" x14ac:dyDescent="0.3">
      <c r="A435" s="17">
        <v>32576</v>
      </c>
      <c r="B435" s="1">
        <v>92678823593.667862</v>
      </c>
      <c r="C435" s="1"/>
      <c r="D435" s="21">
        <v>32247</v>
      </c>
      <c r="E435" s="22">
        <v>0</v>
      </c>
      <c r="G435" s="23">
        <v>32522</v>
      </c>
      <c r="H435" s="24">
        <v>5792600305.067008</v>
      </c>
      <c r="I435" s="24"/>
      <c r="J435" s="23">
        <v>32576</v>
      </c>
      <c r="K435" s="25">
        <v>93126930416.677399</v>
      </c>
      <c r="L435" s="25"/>
      <c r="M435" s="23">
        <v>32247</v>
      </c>
      <c r="N435" s="25">
        <v>0</v>
      </c>
      <c r="O435" s="25"/>
      <c r="P435" s="23">
        <v>32872</v>
      </c>
      <c r="Q435" s="24">
        <v>2431843047.4641895</v>
      </c>
      <c r="S435" s="23"/>
      <c r="W435" s="23">
        <v>32576</v>
      </c>
      <c r="X435" s="1">
        <f>[1]CalculateLowerTotal!N435</f>
        <v>92272529713.04039</v>
      </c>
    </row>
    <row r="436" spans="1:24" x14ac:dyDescent="0.3">
      <c r="A436" s="17">
        <v>32577</v>
      </c>
      <c r="B436" s="1">
        <v>80229421844.579391</v>
      </c>
      <c r="C436" s="1"/>
      <c r="D436" s="21">
        <v>32249</v>
      </c>
      <c r="E436" s="22">
        <v>0</v>
      </c>
      <c r="G436" s="23">
        <v>33054</v>
      </c>
      <c r="H436" s="24">
        <v>5770741443.679183</v>
      </c>
      <c r="I436" s="24"/>
      <c r="J436" s="23">
        <v>32577</v>
      </c>
      <c r="K436" s="25">
        <v>80423419303.209869</v>
      </c>
      <c r="L436" s="25"/>
      <c r="M436" s="23">
        <v>32249</v>
      </c>
      <c r="N436" s="25">
        <v>0</v>
      </c>
      <c r="O436" s="25"/>
      <c r="P436" s="23">
        <v>32442</v>
      </c>
      <c r="Q436" s="24">
        <v>2422525666.448832</v>
      </c>
      <c r="S436" s="23"/>
      <c r="W436" s="23">
        <v>32577</v>
      </c>
      <c r="X436" s="1">
        <f>[1]CalculateLowerTotal!N436</f>
        <v>79640149273.958603</v>
      </c>
    </row>
    <row r="437" spans="1:24" x14ac:dyDescent="0.3">
      <c r="A437" s="17">
        <v>32578</v>
      </c>
      <c r="B437" s="1">
        <v>70546525770.514664</v>
      </c>
      <c r="C437" s="1"/>
      <c r="D437" s="21">
        <v>32250</v>
      </c>
      <c r="E437" s="22">
        <v>0</v>
      </c>
      <c r="G437" s="23">
        <v>32739</v>
      </c>
      <c r="H437" s="24">
        <v>5724291362.3523216</v>
      </c>
      <c r="I437" s="24"/>
      <c r="J437" s="23">
        <v>32578</v>
      </c>
      <c r="K437" s="25">
        <v>70612102376.316116</v>
      </c>
      <c r="L437" s="25"/>
      <c r="M437" s="23">
        <v>32250</v>
      </c>
      <c r="N437" s="25">
        <v>0</v>
      </c>
      <c r="O437" s="25"/>
      <c r="P437" s="23">
        <v>33046</v>
      </c>
      <c r="Q437" s="24">
        <v>2385256047.7729735</v>
      </c>
      <c r="S437" s="23"/>
      <c r="W437" s="23">
        <v>32578</v>
      </c>
      <c r="X437" s="1">
        <f>[1]CalculateLowerTotal!N437</f>
        <v>69905981352.552948</v>
      </c>
    </row>
    <row r="438" spans="1:24" x14ac:dyDescent="0.3">
      <c r="A438" s="17">
        <v>32579</v>
      </c>
      <c r="B438" s="1">
        <v>63630135371.470505</v>
      </c>
      <c r="C438" s="1"/>
      <c r="D438" s="21">
        <v>32252</v>
      </c>
      <c r="E438" s="22">
        <v>0</v>
      </c>
      <c r="G438" s="23">
        <v>32785</v>
      </c>
      <c r="H438" s="24">
        <v>5442858436.4848585</v>
      </c>
      <c r="I438" s="24"/>
      <c r="J438" s="23">
        <v>32579</v>
      </c>
      <c r="K438" s="25">
        <v>63690247260.121834</v>
      </c>
      <c r="L438" s="25"/>
      <c r="M438" s="23">
        <v>32252</v>
      </c>
      <c r="N438" s="25">
        <v>0</v>
      </c>
      <c r="O438" s="25"/>
      <c r="P438" s="23">
        <v>32405</v>
      </c>
      <c r="Q438" s="24">
        <v>2357303813.1468916</v>
      </c>
      <c r="S438" s="23"/>
      <c r="W438" s="23">
        <v>32579</v>
      </c>
      <c r="X438" s="1">
        <f>[1]CalculateLowerTotal!N438</f>
        <v>63053344787.520615</v>
      </c>
    </row>
    <row r="439" spans="1:24" x14ac:dyDescent="0.3">
      <c r="A439" s="17">
        <v>32580</v>
      </c>
      <c r="B439" s="1">
        <v>8782338235.1383781</v>
      </c>
      <c r="C439" s="1"/>
      <c r="D439" s="21">
        <v>32253</v>
      </c>
      <c r="E439" s="22">
        <v>0</v>
      </c>
      <c r="G439" s="23">
        <v>32457</v>
      </c>
      <c r="H439" s="24">
        <v>5418267154.5583467</v>
      </c>
      <c r="I439" s="24"/>
      <c r="J439" s="23">
        <v>32580</v>
      </c>
      <c r="K439" s="25">
        <v>10970595932.632881</v>
      </c>
      <c r="L439" s="25"/>
      <c r="M439" s="23">
        <v>32253</v>
      </c>
      <c r="N439" s="25">
        <v>0</v>
      </c>
      <c r="O439" s="25"/>
      <c r="P439" s="23">
        <v>32272</v>
      </c>
      <c r="Q439" s="24">
        <v>2352645126.9033952</v>
      </c>
      <c r="S439" s="23"/>
      <c r="W439" s="23">
        <v>32580</v>
      </c>
      <c r="X439" s="1">
        <f>[1]CalculateLowerTotal!N439</f>
        <v>26820170207.764942</v>
      </c>
    </row>
    <row r="440" spans="1:24" x14ac:dyDescent="0.3">
      <c r="A440" s="17">
        <v>32581</v>
      </c>
      <c r="B440" s="1">
        <v>8364126201.3912029</v>
      </c>
      <c r="C440" s="1"/>
      <c r="D440" s="21">
        <v>32254</v>
      </c>
      <c r="E440" s="22">
        <v>0</v>
      </c>
      <c r="G440" s="23">
        <v>32312</v>
      </c>
      <c r="H440" s="24">
        <v>5360887680.3940716</v>
      </c>
      <c r="I440" s="24"/>
      <c r="J440" s="23">
        <v>32581</v>
      </c>
      <c r="K440" s="25">
        <v>12353369806.66432</v>
      </c>
      <c r="L440" s="25"/>
      <c r="M440" s="23">
        <v>32254</v>
      </c>
      <c r="N440" s="25">
        <v>0</v>
      </c>
      <c r="O440" s="25"/>
      <c r="P440" s="23">
        <v>32223</v>
      </c>
      <c r="Q440" s="24">
        <v>2315375476.4827628</v>
      </c>
      <c r="S440" s="23"/>
      <c r="W440" s="23">
        <v>32581</v>
      </c>
      <c r="X440" s="1">
        <f>[1]CalculateLowerTotal!N440</f>
        <v>13757890762.997234</v>
      </c>
    </row>
    <row r="441" spans="1:24" x14ac:dyDescent="0.3">
      <c r="A441" s="17">
        <v>32582</v>
      </c>
      <c r="B441" s="1">
        <v>8155034493.7113686</v>
      </c>
      <c r="C441" s="1"/>
      <c r="D441" s="21">
        <v>32255</v>
      </c>
      <c r="E441" s="22">
        <v>0</v>
      </c>
      <c r="G441" s="23">
        <v>32337</v>
      </c>
      <c r="H441" s="24">
        <v>5292578718.2918949</v>
      </c>
      <c r="I441" s="24"/>
      <c r="J441" s="23">
        <v>32582</v>
      </c>
      <c r="K441" s="25">
        <v>9761661404.2358379</v>
      </c>
      <c r="L441" s="25"/>
      <c r="M441" s="23">
        <v>32255</v>
      </c>
      <c r="N441" s="25">
        <v>0</v>
      </c>
      <c r="O441" s="25"/>
      <c r="P441" s="23">
        <v>32305</v>
      </c>
      <c r="Q441" s="24">
        <v>2233848190.684092</v>
      </c>
      <c r="S441" s="23"/>
      <c r="W441" s="23">
        <v>32582</v>
      </c>
      <c r="X441" s="1">
        <f>[1]CalculateLowerTotal!N441</f>
        <v>10108950936.551746</v>
      </c>
    </row>
    <row r="442" spans="1:24" x14ac:dyDescent="0.3">
      <c r="A442" s="17">
        <v>32583</v>
      </c>
      <c r="B442" s="1">
        <v>7945914167.6437597</v>
      </c>
      <c r="C442" s="1"/>
      <c r="D442" s="21">
        <v>32257</v>
      </c>
      <c r="E442" s="22">
        <v>0</v>
      </c>
      <c r="G442" s="23">
        <v>32872</v>
      </c>
      <c r="H442" s="24">
        <v>5169622565.7383976</v>
      </c>
      <c r="I442" s="24"/>
      <c r="J442" s="23">
        <v>32583</v>
      </c>
      <c r="K442" s="25">
        <v>8241008900.1120415</v>
      </c>
      <c r="L442" s="25"/>
      <c r="M442" s="23">
        <v>32257</v>
      </c>
      <c r="N442" s="25">
        <v>0</v>
      </c>
      <c r="O442" s="25"/>
      <c r="P442" s="23">
        <v>33146</v>
      </c>
      <c r="Q442" s="24">
        <v>2217542730.1321573</v>
      </c>
      <c r="S442" s="23"/>
      <c r="W442" s="23">
        <v>32583</v>
      </c>
      <c r="X442" s="1">
        <f>[1]CalculateLowerTotal!N442</f>
        <v>8219161950.9222527</v>
      </c>
    </row>
    <row r="443" spans="1:24" x14ac:dyDescent="0.3">
      <c r="A443" s="17">
        <v>32584</v>
      </c>
      <c r="B443" s="1">
        <v>7736822459.9644613</v>
      </c>
      <c r="C443" s="1"/>
      <c r="D443" s="21">
        <v>32258</v>
      </c>
      <c r="E443" s="22">
        <v>0</v>
      </c>
      <c r="G443" s="23">
        <v>32986</v>
      </c>
      <c r="H443" s="24">
        <v>5164157872.0791054</v>
      </c>
      <c r="I443" s="24"/>
      <c r="J443" s="23">
        <v>32584</v>
      </c>
      <c r="K443" s="25">
        <v>7870708028.7507801</v>
      </c>
      <c r="L443" s="25"/>
      <c r="M443" s="23">
        <v>32258</v>
      </c>
      <c r="N443" s="25">
        <v>0</v>
      </c>
      <c r="O443" s="25"/>
      <c r="P443" s="23">
        <v>32999</v>
      </c>
      <c r="Q443" s="24">
        <v>2110392557.1550272</v>
      </c>
      <c r="S443" s="23"/>
      <c r="W443" s="23">
        <v>32584</v>
      </c>
      <c r="X443" s="1">
        <f>[1]CalculateLowerTotal!N443</f>
        <v>7803647706.119297</v>
      </c>
    </row>
    <row r="444" spans="1:24" x14ac:dyDescent="0.3">
      <c r="A444" s="17">
        <v>32585</v>
      </c>
      <c r="B444" s="1">
        <v>9200550268.885334</v>
      </c>
      <c r="C444" s="1"/>
      <c r="D444" s="21">
        <v>32259</v>
      </c>
      <c r="E444" s="22">
        <v>0</v>
      </c>
      <c r="G444" s="23">
        <v>32263</v>
      </c>
      <c r="H444" s="24">
        <v>5164157838.1947355</v>
      </c>
      <c r="I444" s="24"/>
      <c r="J444" s="23">
        <v>32585</v>
      </c>
      <c r="K444" s="25">
        <v>29500078413.93375</v>
      </c>
      <c r="L444" s="25"/>
      <c r="M444" s="23">
        <v>32259</v>
      </c>
      <c r="N444" s="25">
        <v>0</v>
      </c>
      <c r="O444" s="25"/>
      <c r="P444" s="23">
        <v>33083</v>
      </c>
      <c r="Q444" s="24">
        <v>2066134839.1657314</v>
      </c>
      <c r="S444" s="23"/>
      <c r="W444" s="23">
        <v>32585</v>
      </c>
      <c r="X444" s="1">
        <f>[1]CalculateLowerTotal!N444</f>
        <v>121272560258.55368</v>
      </c>
    </row>
    <row r="445" spans="1:24" x14ac:dyDescent="0.3">
      <c r="A445" s="17">
        <v>32586</v>
      </c>
      <c r="B445" s="1">
        <v>9409641976.5651035</v>
      </c>
      <c r="C445" s="1"/>
      <c r="D445" s="21">
        <v>32262</v>
      </c>
      <c r="E445" s="22">
        <v>0</v>
      </c>
      <c r="G445" s="23">
        <v>33214</v>
      </c>
      <c r="H445" s="24">
        <v>5079454708.9047737</v>
      </c>
      <c r="I445" s="24"/>
      <c r="J445" s="23">
        <v>32586</v>
      </c>
      <c r="K445" s="25">
        <v>30946092824.358078</v>
      </c>
      <c r="L445" s="25"/>
      <c r="M445" s="23">
        <v>32262</v>
      </c>
      <c r="N445" s="25">
        <v>0</v>
      </c>
      <c r="O445" s="25"/>
      <c r="P445" s="23">
        <v>32900</v>
      </c>
      <c r="Q445" s="24">
        <v>2059146783.8095794</v>
      </c>
      <c r="S445" s="23"/>
      <c r="W445" s="23">
        <v>32586</v>
      </c>
      <c r="X445" s="1">
        <f>[1]CalculateLowerTotal!N445</f>
        <v>37771435835.379166</v>
      </c>
    </row>
    <row r="446" spans="1:24" x14ac:dyDescent="0.3">
      <c r="A446" s="17">
        <v>32587</v>
      </c>
      <c r="B446" s="1">
        <v>10664278077.806095</v>
      </c>
      <c r="C446" s="1"/>
      <c r="D446" s="21">
        <v>32264</v>
      </c>
      <c r="E446" s="22">
        <v>0</v>
      </c>
      <c r="G446" s="23">
        <v>32334</v>
      </c>
      <c r="H446" s="24">
        <v>5033004661.8598948</v>
      </c>
      <c r="I446" s="24"/>
      <c r="J446" s="23">
        <v>32587</v>
      </c>
      <c r="K446" s="25">
        <v>48249659489.737213</v>
      </c>
      <c r="L446" s="25"/>
      <c r="M446" s="23">
        <v>32264</v>
      </c>
      <c r="N446" s="25">
        <v>0</v>
      </c>
      <c r="O446" s="25"/>
      <c r="P446" s="23">
        <v>32476</v>
      </c>
      <c r="Q446" s="24">
        <v>2019547834.5573504</v>
      </c>
      <c r="S446" s="23"/>
      <c r="W446" s="23">
        <v>32587</v>
      </c>
      <c r="X446" s="1">
        <f>[1]CalculateLowerTotal!N446</f>
        <v>209299795280.25958</v>
      </c>
    </row>
    <row r="447" spans="1:24" x14ac:dyDescent="0.3">
      <c r="A447" s="17">
        <v>32588</v>
      </c>
      <c r="B447" s="1">
        <v>315384676028.26862</v>
      </c>
      <c r="C447" s="1"/>
      <c r="D447" s="21">
        <v>32265</v>
      </c>
      <c r="E447" s="22">
        <v>0</v>
      </c>
      <c r="G447" s="23">
        <v>32921</v>
      </c>
      <c r="H447" s="24">
        <v>5005681098.6617622</v>
      </c>
      <c r="I447" s="24"/>
      <c r="J447" s="23">
        <v>32588</v>
      </c>
      <c r="K447" s="25">
        <v>601902587875.96802</v>
      </c>
      <c r="L447" s="25"/>
      <c r="M447" s="23">
        <v>32265</v>
      </c>
      <c r="N447" s="25">
        <v>0</v>
      </c>
      <c r="O447" s="25"/>
      <c r="P447" s="23">
        <v>32739</v>
      </c>
      <c r="Q447" s="24">
        <v>1938020539.5428934</v>
      </c>
      <c r="S447" s="23"/>
      <c r="W447" s="23">
        <v>32588</v>
      </c>
      <c r="X447" s="1">
        <f>[1]CalculateLowerTotal!N447</f>
        <v>787737666326.68457</v>
      </c>
    </row>
    <row r="448" spans="1:24" x14ac:dyDescent="0.3">
      <c r="A448" s="17">
        <v>32589</v>
      </c>
      <c r="B448" s="1">
        <v>114811121416.81978</v>
      </c>
      <c r="C448" s="1"/>
      <c r="D448" s="21">
        <v>32270</v>
      </c>
      <c r="E448" s="22">
        <v>0</v>
      </c>
      <c r="G448" s="23">
        <v>33018</v>
      </c>
      <c r="H448" s="24">
        <v>4994751616.1472683</v>
      </c>
      <c r="I448" s="24"/>
      <c r="J448" s="23">
        <v>32589</v>
      </c>
      <c r="K448" s="25">
        <v>117548944771.45506</v>
      </c>
      <c r="L448" s="25"/>
      <c r="M448" s="23">
        <v>32270</v>
      </c>
      <c r="N448" s="25">
        <v>0</v>
      </c>
      <c r="O448" s="25"/>
      <c r="P448" s="23">
        <v>32454</v>
      </c>
      <c r="Q448" s="24">
        <v>1926373764.100683</v>
      </c>
      <c r="S448" s="23"/>
      <c r="W448" s="23">
        <v>32589</v>
      </c>
      <c r="X448" s="1">
        <f>[1]CalculateLowerTotal!N448</f>
        <v>116941817104.81178</v>
      </c>
    </row>
    <row r="449" spans="1:24" x14ac:dyDescent="0.3">
      <c r="A449" s="17">
        <v>32590</v>
      </c>
      <c r="B449" s="1">
        <v>13382613369.581083</v>
      </c>
      <c r="C449" s="1"/>
      <c r="D449" s="21">
        <v>32271</v>
      </c>
      <c r="E449" s="22">
        <v>0</v>
      </c>
      <c r="G449" s="23">
        <v>33212</v>
      </c>
      <c r="H449" s="24">
        <v>4798021749.2006569</v>
      </c>
      <c r="I449" s="24"/>
      <c r="J449" s="23">
        <v>32590</v>
      </c>
      <c r="K449" s="25">
        <v>50152973799.176079</v>
      </c>
      <c r="L449" s="25"/>
      <c r="M449" s="23">
        <v>32271</v>
      </c>
      <c r="N449" s="25">
        <v>0</v>
      </c>
      <c r="O449" s="25"/>
      <c r="P449" s="23">
        <v>32159</v>
      </c>
      <c r="Q449" s="24">
        <v>1912397660.4895658</v>
      </c>
      <c r="S449" s="23"/>
      <c r="W449" s="23">
        <v>32590</v>
      </c>
      <c r="X449" s="1">
        <f>[1]CalculateLowerTotal!N449</f>
        <v>292447182643.56049</v>
      </c>
    </row>
    <row r="450" spans="1:24" x14ac:dyDescent="0.3">
      <c r="A450" s="17">
        <v>32591</v>
      </c>
      <c r="B450" s="1">
        <v>893588653298.59021</v>
      </c>
      <c r="C450" s="1"/>
      <c r="D450" s="21">
        <v>32275</v>
      </c>
      <c r="E450" s="22">
        <v>0</v>
      </c>
      <c r="G450" s="23">
        <v>32174</v>
      </c>
      <c r="H450" s="24">
        <v>4729712880.5369511</v>
      </c>
      <c r="I450" s="24"/>
      <c r="J450" s="23">
        <v>32591</v>
      </c>
      <c r="K450" s="25">
        <v>1738234769038.1938</v>
      </c>
      <c r="L450" s="25"/>
      <c r="M450" s="23">
        <v>32275</v>
      </c>
      <c r="N450" s="25">
        <v>0</v>
      </c>
      <c r="O450" s="25"/>
      <c r="P450" s="23">
        <v>32879</v>
      </c>
      <c r="Q450" s="24">
        <v>1877457381.8228064</v>
      </c>
      <c r="S450" s="23"/>
      <c r="W450" s="23">
        <v>32591</v>
      </c>
      <c r="X450" s="1">
        <f>[1]CalculateLowerTotal!N450</f>
        <v>2603666053131.6558</v>
      </c>
    </row>
    <row r="451" spans="1:24" x14ac:dyDescent="0.3">
      <c r="A451" s="17">
        <v>32592</v>
      </c>
      <c r="B451" s="1">
        <v>276653091732.01141</v>
      </c>
      <c r="C451" s="1"/>
      <c r="D451" s="21">
        <v>32276</v>
      </c>
      <c r="E451" s="22">
        <v>0</v>
      </c>
      <c r="G451" s="23">
        <v>32917</v>
      </c>
      <c r="H451" s="24">
        <v>4713318660.928195</v>
      </c>
      <c r="I451" s="24"/>
      <c r="J451" s="23">
        <v>32592</v>
      </c>
      <c r="K451" s="25">
        <v>311373173011.76764</v>
      </c>
      <c r="L451" s="25"/>
      <c r="M451" s="23">
        <v>32276</v>
      </c>
      <c r="N451" s="25">
        <v>0</v>
      </c>
      <c r="O451" s="25"/>
      <c r="P451" s="23">
        <v>32263</v>
      </c>
      <c r="Q451" s="24">
        <v>1870469325.8310268</v>
      </c>
      <c r="S451" s="23"/>
      <c r="W451" s="23">
        <v>32592</v>
      </c>
      <c r="X451" s="1">
        <f>[1]CalculateLowerTotal!N451</f>
        <v>319340166800.77936</v>
      </c>
    </row>
    <row r="452" spans="1:24" x14ac:dyDescent="0.3">
      <c r="A452" s="17">
        <v>32593</v>
      </c>
      <c r="B452" s="1">
        <v>193657164212.40799</v>
      </c>
      <c r="C452" s="1"/>
      <c r="D452" s="21">
        <v>32277</v>
      </c>
      <c r="E452" s="22">
        <v>0</v>
      </c>
      <c r="G452" s="23">
        <v>32253</v>
      </c>
      <c r="H452" s="24">
        <v>4661403827.3263016</v>
      </c>
      <c r="I452" s="24"/>
      <c r="J452" s="23">
        <v>32593</v>
      </c>
      <c r="K452" s="25">
        <v>194955034574.32867</v>
      </c>
      <c r="L452" s="25"/>
      <c r="M452" s="23">
        <v>32277</v>
      </c>
      <c r="N452" s="25">
        <v>0</v>
      </c>
      <c r="O452" s="25"/>
      <c r="P452" s="23">
        <v>32337</v>
      </c>
      <c r="Q452" s="24">
        <v>1823882286.7794354</v>
      </c>
      <c r="S452" s="23"/>
      <c r="W452" s="23">
        <v>32593</v>
      </c>
      <c r="X452" s="1">
        <f>[1]CalculateLowerTotal!N452</f>
        <v>193285006419.95673</v>
      </c>
    </row>
    <row r="453" spans="1:24" x14ac:dyDescent="0.3">
      <c r="A453" s="17">
        <v>32594</v>
      </c>
      <c r="B453" s="1">
        <v>163225349364.1828</v>
      </c>
      <c r="C453" s="1"/>
      <c r="D453" s="21">
        <v>32278</v>
      </c>
      <c r="E453" s="22">
        <v>0</v>
      </c>
      <c r="G453" s="23">
        <v>32338</v>
      </c>
      <c r="H453" s="24">
        <v>4617686097.7912674</v>
      </c>
      <c r="I453" s="24"/>
      <c r="J453" s="23">
        <v>32594</v>
      </c>
      <c r="K453" s="25">
        <v>163531373533.33698</v>
      </c>
      <c r="L453" s="25"/>
      <c r="M453" s="23">
        <v>32278</v>
      </c>
      <c r="N453" s="25">
        <v>0</v>
      </c>
      <c r="O453" s="25"/>
      <c r="P453" s="23">
        <v>32802</v>
      </c>
      <c r="Q453" s="24">
        <v>1800588786.2622702</v>
      </c>
      <c r="S453" s="23"/>
      <c r="W453" s="23">
        <v>32594</v>
      </c>
      <c r="X453" s="1">
        <f>[1]CalculateLowerTotal!N453</f>
        <v>161951964234.75253</v>
      </c>
    </row>
    <row r="454" spans="1:24" x14ac:dyDescent="0.3">
      <c r="A454" s="17">
        <v>32595</v>
      </c>
      <c r="B454" s="1">
        <v>130027028840.93298</v>
      </c>
      <c r="C454" s="1"/>
      <c r="D454" s="21">
        <v>32284</v>
      </c>
      <c r="E454" s="22">
        <v>0</v>
      </c>
      <c r="G454" s="23">
        <v>32968</v>
      </c>
      <c r="H454" s="24">
        <v>4527518319.2551098</v>
      </c>
      <c r="I454" s="24"/>
      <c r="J454" s="23">
        <v>32595</v>
      </c>
      <c r="K454" s="25">
        <v>130163646767.30034</v>
      </c>
      <c r="L454" s="25"/>
      <c r="M454" s="23">
        <v>32284</v>
      </c>
      <c r="N454" s="25">
        <v>0</v>
      </c>
      <c r="O454" s="25"/>
      <c r="P454" s="23">
        <v>32919</v>
      </c>
      <c r="Q454" s="24">
        <v>1772636562.4337232</v>
      </c>
      <c r="S454" s="23"/>
      <c r="W454" s="23">
        <v>32595</v>
      </c>
      <c r="X454" s="1">
        <f>[1]CalculateLowerTotal!N454</f>
        <v>128864339651.15854</v>
      </c>
    </row>
    <row r="455" spans="1:24" x14ac:dyDescent="0.3">
      <c r="A455" s="17">
        <v>32596</v>
      </c>
      <c r="B455" s="1">
        <v>15264524593.861124</v>
      </c>
      <c r="C455" s="1"/>
      <c r="D455" s="21">
        <v>32285</v>
      </c>
      <c r="E455" s="22">
        <v>0</v>
      </c>
      <c r="G455" s="23">
        <v>32383</v>
      </c>
      <c r="H455" s="24">
        <v>4431885795.7997112</v>
      </c>
      <c r="I455" s="24"/>
      <c r="J455" s="23">
        <v>32596</v>
      </c>
      <c r="K455" s="25">
        <v>15330101199.662571</v>
      </c>
      <c r="L455" s="25"/>
      <c r="M455" s="23">
        <v>32285</v>
      </c>
      <c r="N455" s="25">
        <v>0</v>
      </c>
      <c r="O455" s="25"/>
      <c r="P455" s="23">
        <v>32503</v>
      </c>
      <c r="Q455" s="24">
        <v>1760989796.1647263</v>
      </c>
      <c r="S455" s="23"/>
      <c r="W455" s="23">
        <v>32596</v>
      </c>
      <c r="X455" s="1">
        <f>[1]CalculateLowerTotal!N455</f>
        <v>15176800187.665945</v>
      </c>
    </row>
    <row r="456" spans="1:24" x14ac:dyDescent="0.3">
      <c r="A456" s="17">
        <v>32597</v>
      </c>
      <c r="B456" s="1">
        <v>13591705077.260704</v>
      </c>
      <c r="C456" s="1"/>
      <c r="D456" s="21">
        <v>32289</v>
      </c>
      <c r="E456" s="22">
        <v>0</v>
      </c>
      <c r="G456" s="23">
        <v>32766</v>
      </c>
      <c r="H456" s="24">
        <v>4410026852.7029238</v>
      </c>
      <c r="I456" s="24"/>
      <c r="J456" s="23">
        <v>32597</v>
      </c>
      <c r="K456" s="25">
        <v>59674511912.846733</v>
      </c>
      <c r="L456" s="25"/>
      <c r="M456" s="23">
        <v>32289</v>
      </c>
      <c r="N456" s="25">
        <v>0</v>
      </c>
      <c r="O456" s="25"/>
      <c r="P456" s="23">
        <v>32212</v>
      </c>
      <c r="Q456" s="24">
        <v>1749343053.6797011</v>
      </c>
      <c r="S456" s="23"/>
      <c r="W456" s="23">
        <v>32597</v>
      </c>
      <c r="X456" s="1">
        <f>[1]CalculateLowerTotal!N456</f>
        <v>305679969783.20856</v>
      </c>
    </row>
    <row r="457" spans="1:24" x14ac:dyDescent="0.3">
      <c r="A457" s="17">
        <v>32598</v>
      </c>
      <c r="B457" s="1">
        <v>199190175562.45502</v>
      </c>
      <c r="C457" s="1"/>
      <c r="D457" s="21">
        <v>32290</v>
      </c>
      <c r="E457" s="22">
        <v>0</v>
      </c>
      <c r="G457" s="23">
        <v>33053</v>
      </c>
      <c r="H457" s="24">
        <v>4379970889.3873816</v>
      </c>
      <c r="I457" s="24"/>
      <c r="J457" s="23">
        <v>32598</v>
      </c>
      <c r="K457" s="25">
        <v>428390986503.76538</v>
      </c>
      <c r="L457" s="25"/>
      <c r="M457" s="23">
        <v>32290</v>
      </c>
      <c r="N457" s="25">
        <v>0</v>
      </c>
      <c r="O457" s="25"/>
      <c r="P457" s="23">
        <v>32894</v>
      </c>
      <c r="Q457" s="24">
        <v>1744684335.8299992</v>
      </c>
      <c r="S457" s="23"/>
      <c r="W457" s="23">
        <v>32598</v>
      </c>
      <c r="X457" s="1">
        <f>[1]CalculateLowerTotal!N457</f>
        <v>509609148582.49628</v>
      </c>
    </row>
    <row r="458" spans="1:24" x14ac:dyDescent="0.3">
      <c r="A458" s="17">
        <v>32599</v>
      </c>
      <c r="B458" s="1">
        <v>107894731017.78061</v>
      </c>
      <c r="C458" s="1"/>
      <c r="D458" s="21">
        <v>32291</v>
      </c>
      <c r="E458" s="22">
        <v>0</v>
      </c>
      <c r="G458" s="23">
        <v>32534</v>
      </c>
      <c r="H458" s="24">
        <v>4292535472.058466</v>
      </c>
      <c r="I458" s="24"/>
      <c r="J458" s="23">
        <v>32599</v>
      </c>
      <c r="K458" s="25">
        <v>119687590938.9586</v>
      </c>
      <c r="L458" s="25"/>
      <c r="M458" s="23">
        <v>32291</v>
      </c>
      <c r="N458" s="25">
        <v>0</v>
      </c>
      <c r="O458" s="25"/>
      <c r="P458" s="23">
        <v>33084</v>
      </c>
      <c r="Q458" s="24">
        <v>1735366962.1775084</v>
      </c>
      <c r="S458" s="23"/>
      <c r="W458" s="23">
        <v>32599</v>
      </c>
      <c r="X458" s="1">
        <f>[1]CalculateLowerTotal!N458</f>
        <v>122138479643.51437</v>
      </c>
    </row>
    <row r="459" spans="1:24" x14ac:dyDescent="0.3">
      <c r="A459" s="17">
        <v>32600</v>
      </c>
      <c r="B459" s="1">
        <v>12337097594.40715</v>
      </c>
      <c r="C459" s="1"/>
      <c r="D459" s="21">
        <v>32292</v>
      </c>
      <c r="E459" s="22">
        <v>0</v>
      </c>
      <c r="G459" s="23">
        <v>32919</v>
      </c>
      <c r="H459" s="24">
        <v>4262479505.9835062</v>
      </c>
      <c r="I459" s="24"/>
      <c r="J459" s="23">
        <v>32600</v>
      </c>
      <c r="K459" s="25">
        <v>13361732087.291086</v>
      </c>
      <c r="L459" s="25"/>
      <c r="M459" s="23">
        <v>32292</v>
      </c>
      <c r="N459" s="25">
        <v>0</v>
      </c>
      <c r="O459" s="25"/>
      <c r="P459" s="23">
        <v>32361</v>
      </c>
      <c r="Q459" s="24">
        <v>1702756038.0853195</v>
      </c>
      <c r="S459" s="23"/>
      <c r="W459" s="23">
        <v>32600</v>
      </c>
      <c r="X459" s="1">
        <f>[1]CalculateLowerTotal!N459</f>
        <v>13437756407.616282</v>
      </c>
    </row>
    <row r="460" spans="1:24" x14ac:dyDescent="0.3">
      <c r="A460" s="17">
        <v>32601</v>
      </c>
      <c r="B460" s="1">
        <v>107894731017.78061</v>
      </c>
      <c r="C460" s="1"/>
      <c r="D460" s="21">
        <v>32293</v>
      </c>
      <c r="E460" s="22">
        <v>0</v>
      </c>
      <c r="G460" s="23">
        <v>32276</v>
      </c>
      <c r="H460" s="24">
        <v>4243353014.9559159</v>
      </c>
      <c r="I460" s="24"/>
      <c r="J460" s="23">
        <v>32601</v>
      </c>
      <c r="K460" s="25">
        <v>189925950186.22098</v>
      </c>
      <c r="L460" s="25"/>
      <c r="M460" s="23">
        <v>32293</v>
      </c>
      <c r="N460" s="25">
        <v>0</v>
      </c>
      <c r="O460" s="25"/>
      <c r="P460" s="23">
        <v>32312</v>
      </c>
      <c r="Q460" s="24">
        <v>1679462498.6150792</v>
      </c>
      <c r="S460" s="23"/>
      <c r="W460" s="23">
        <v>32601</v>
      </c>
      <c r="X460" s="1">
        <f>[1]CalculateLowerTotal!N460</f>
        <v>288762358831.71863</v>
      </c>
    </row>
    <row r="461" spans="1:24" x14ac:dyDescent="0.3">
      <c r="A461" s="17">
        <v>32602</v>
      </c>
      <c r="B461" s="1">
        <v>11709793852.980072</v>
      </c>
      <c r="C461" s="1"/>
      <c r="D461" s="21">
        <v>32294</v>
      </c>
      <c r="E461" s="22">
        <v>0</v>
      </c>
      <c r="G461" s="23">
        <v>32223</v>
      </c>
      <c r="H461" s="24">
        <v>4240620603.1249032</v>
      </c>
      <c r="I461" s="24"/>
      <c r="J461" s="23">
        <v>32602</v>
      </c>
      <c r="K461" s="25">
        <v>13912074948.3745</v>
      </c>
      <c r="L461" s="25"/>
      <c r="M461" s="23">
        <v>32294</v>
      </c>
      <c r="N461" s="25">
        <v>0</v>
      </c>
      <c r="O461" s="25"/>
      <c r="P461" s="23">
        <v>33214</v>
      </c>
      <c r="Q461" s="24">
        <v>1667815717.9682596</v>
      </c>
      <c r="S461" s="23"/>
      <c r="W461" s="23">
        <v>32602</v>
      </c>
      <c r="X461" s="1">
        <f>[1]CalculateLowerTotal!N461</f>
        <v>14308705061.589941</v>
      </c>
    </row>
    <row r="462" spans="1:24" x14ac:dyDescent="0.3">
      <c r="A462" s="17">
        <v>32603</v>
      </c>
      <c r="B462" s="1">
        <v>134176913564.94533</v>
      </c>
      <c r="C462" s="1"/>
      <c r="D462" s="21">
        <v>32295</v>
      </c>
      <c r="E462" s="22">
        <v>0</v>
      </c>
      <c r="G462" s="23">
        <v>32186</v>
      </c>
      <c r="H462" s="24">
        <v>4205099967.8118911</v>
      </c>
      <c r="I462" s="24"/>
      <c r="J462" s="23">
        <v>32603</v>
      </c>
      <c r="K462" s="25">
        <v>261347698973.45599</v>
      </c>
      <c r="L462" s="25"/>
      <c r="M462" s="23">
        <v>32295</v>
      </c>
      <c r="N462" s="25">
        <v>0</v>
      </c>
      <c r="O462" s="25"/>
      <c r="P462" s="23">
        <v>32986</v>
      </c>
      <c r="Q462" s="24">
        <v>1656168980.8879693</v>
      </c>
      <c r="S462" s="23"/>
      <c r="W462" s="23">
        <v>32603</v>
      </c>
      <c r="X462" s="1">
        <f>[1]CalculateLowerTotal!N462</f>
        <v>577092617283.80334</v>
      </c>
    </row>
    <row r="463" spans="1:24" x14ac:dyDescent="0.3">
      <c r="A463" s="17">
        <v>32604</v>
      </c>
      <c r="B463" s="1">
        <v>178441256788.2955</v>
      </c>
      <c r="C463" s="1"/>
      <c r="D463" s="21">
        <v>32297</v>
      </c>
      <c r="E463" s="22">
        <v>0</v>
      </c>
      <c r="G463" s="23">
        <v>32406</v>
      </c>
      <c r="H463" s="24">
        <v>4202367682.4528303</v>
      </c>
      <c r="I463" s="24"/>
      <c r="J463" s="23">
        <v>32604</v>
      </c>
      <c r="K463" s="25">
        <v>461570808864.98218</v>
      </c>
      <c r="L463" s="25"/>
      <c r="M463" s="23">
        <v>32297</v>
      </c>
      <c r="N463" s="25">
        <v>0</v>
      </c>
      <c r="O463" s="25"/>
      <c r="P463" s="23">
        <v>32208</v>
      </c>
      <c r="Q463" s="24">
        <v>1600264539.9019823</v>
      </c>
      <c r="S463" s="23"/>
      <c r="W463" s="23">
        <v>32604</v>
      </c>
      <c r="X463" s="1">
        <f>[1]CalculateLowerTotal!N463</f>
        <v>574237104806.76489</v>
      </c>
    </row>
    <row r="464" spans="1:24" x14ac:dyDescent="0.3">
      <c r="A464" s="17">
        <v>32605</v>
      </c>
      <c r="B464" s="1">
        <v>121727511815.85703</v>
      </c>
      <c r="C464" s="1"/>
      <c r="D464" s="21">
        <v>32298</v>
      </c>
      <c r="E464" s="22">
        <v>0</v>
      </c>
      <c r="G464" s="23">
        <v>32197</v>
      </c>
      <c r="H464" s="24">
        <v>4196902920.5715261</v>
      </c>
      <c r="I464" s="24"/>
      <c r="J464" s="23">
        <v>32605</v>
      </c>
      <c r="K464" s="25">
        <v>430666162480.44409</v>
      </c>
      <c r="L464" s="25"/>
      <c r="M464" s="23">
        <v>32298</v>
      </c>
      <c r="N464" s="25">
        <v>0</v>
      </c>
      <c r="O464" s="25"/>
      <c r="P464" s="23">
        <v>33206</v>
      </c>
      <c r="Q464" s="24">
        <v>1590947140.5610774</v>
      </c>
      <c r="S464" s="23"/>
      <c r="W464" s="23">
        <v>32605</v>
      </c>
      <c r="X464" s="1">
        <f>[1]CalculateLowerTotal!N464</f>
        <v>668641435453.80371</v>
      </c>
    </row>
    <row r="465" spans="1:24" x14ac:dyDescent="0.3">
      <c r="A465" s="17">
        <v>32606</v>
      </c>
      <c r="B465" s="1">
        <v>110661236692.80458</v>
      </c>
      <c r="C465" s="1"/>
      <c r="D465" s="21">
        <v>32299</v>
      </c>
      <c r="E465" s="22">
        <v>0</v>
      </c>
      <c r="G465" s="23">
        <v>33096</v>
      </c>
      <c r="H465" s="24">
        <v>4175044046.1500278</v>
      </c>
      <c r="I465" s="24"/>
      <c r="J465" s="23">
        <v>32606</v>
      </c>
      <c r="K465" s="25">
        <v>173226423326.58917</v>
      </c>
      <c r="L465" s="25"/>
      <c r="M465" s="23">
        <v>32299</v>
      </c>
      <c r="N465" s="25">
        <v>0</v>
      </c>
      <c r="O465" s="25"/>
      <c r="P465" s="23">
        <v>32921</v>
      </c>
      <c r="Q465" s="24">
        <v>1579300381.4762447</v>
      </c>
      <c r="S465" s="23"/>
      <c r="W465" s="23">
        <v>32606</v>
      </c>
      <c r="X465" s="1">
        <f>[1]CalculateLowerTotal!N465</f>
        <v>206139497767.37592</v>
      </c>
    </row>
    <row r="466" spans="1:24" x14ac:dyDescent="0.3">
      <c r="A466" s="17">
        <v>32607</v>
      </c>
      <c r="B466" s="1">
        <v>121727511815.85703</v>
      </c>
      <c r="C466" s="1"/>
      <c r="D466" s="21">
        <v>32300</v>
      </c>
      <c r="E466" s="22">
        <v>0</v>
      </c>
      <c r="G466" s="23">
        <v>32788</v>
      </c>
      <c r="H466" s="24">
        <v>4134058679.5081019</v>
      </c>
      <c r="I466" s="24"/>
      <c r="J466" s="23">
        <v>32607</v>
      </c>
      <c r="K466" s="25">
        <v>192405432828.89349</v>
      </c>
      <c r="L466" s="25"/>
      <c r="M466" s="23">
        <v>32300</v>
      </c>
      <c r="N466" s="25">
        <v>0</v>
      </c>
      <c r="O466" s="25"/>
      <c r="P466" s="23">
        <v>32334</v>
      </c>
      <c r="Q466" s="24">
        <v>1565324269.4525542</v>
      </c>
      <c r="S466" s="23"/>
      <c r="W466" s="23">
        <v>32607</v>
      </c>
      <c r="X466" s="1">
        <f>[1]CalculateLowerTotal!N466</f>
        <v>210019979640.20367</v>
      </c>
    </row>
    <row r="467" spans="1:24" x14ac:dyDescent="0.3">
      <c r="A467" s="17">
        <v>32608</v>
      </c>
      <c r="B467" s="1">
        <v>12127977268.339399</v>
      </c>
      <c r="C467" s="1"/>
      <c r="D467" s="21">
        <v>32301</v>
      </c>
      <c r="E467" s="22">
        <v>0</v>
      </c>
      <c r="G467" s="23">
        <v>33048</v>
      </c>
      <c r="H467" s="24">
        <v>4131326264.1860695</v>
      </c>
      <c r="I467" s="24"/>
      <c r="J467" s="23">
        <v>32608</v>
      </c>
      <c r="K467" s="25">
        <v>13666295169.358568</v>
      </c>
      <c r="L467" s="25"/>
      <c r="M467" s="23">
        <v>32301</v>
      </c>
      <c r="N467" s="25">
        <v>0</v>
      </c>
      <c r="O467" s="25"/>
      <c r="P467" s="23">
        <v>32333</v>
      </c>
      <c r="Q467" s="24">
        <v>1565324254.7946105</v>
      </c>
      <c r="S467" s="23"/>
      <c r="W467" s="23">
        <v>32608</v>
      </c>
      <c r="X467" s="1">
        <f>[1]CalculateLowerTotal!N467</f>
        <v>13851082736.597998</v>
      </c>
    </row>
    <row r="468" spans="1:24" x14ac:dyDescent="0.3">
      <c r="A468" s="17">
        <v>32609</v>
      </c>
      <c r="B468" s="1">
        <v>10873369785.486208</v>
      </c>
      <c r="C468" s="1"/>
      <c r="D468" s="21">
        <v>32304</v>
      </c>
      <c r="E468" s="22">
        <v>0</v>
      </c>
      <c r="G468" s="23">
        <v>33206</v>
      </c>
      <c r="H468" s="24">
        <v>4093073279.9758372</v>
      </c>
      <c r="I468" s="24"/>
      <c r="J468" s="23">
        <v>32609</v>
      </c>
      <c r="K468" s="25">
        <v>11214914621.086309</v>
      </c>
      <c r="L468" s="25"/>
      <c r="M468" s="23">
        <v>32304</v>
      </c>
      <c r="N468" s="25">
        <v>0</v>
      </c>
      <c r="O468" s="25"/>
      <c r="P468" s="23">
        <v>32785</v>
      </c>
      <c r="Q468" s="24">
        <v>1546689442.3120341</v>
      </c>
      <c r="S468" s="23"/>
      <c r="W468" s="23">
        <v>32609</v>
      </c>
      <c r="X468" s="1">
        <f>[1]CalculateLowerTotal!N468</f>
        <v>11158669911.624367</v>
      </c>
    </row>
    <row r="469" spans="1:24" x14ac:dyDescent="0.3">
      <c r="A469" s="17">
        <v>32610</v>
      </c>
      <c r="B469" s="1">
        <v>10036945717.991587</v>
      </c>
      <c r="C469" s="1"/>
      <c r="D469" s="21">
        <v>32305</v>
      </c>
      <c r="E469" s="22">
        <v>0</v>
      </c>
      <c r="G469" s="23">
        <v>33160</v>
      </c>
      <c r="H469" s="24">
        <v>4076679076.0965519</v>
      </c>
      <c r="I469" s="24"/>
      <c r="J469" s="23">
        <v>32610</v>
      </c>
      <c r="K469" s="25">
        <v>10187225436.637825</v>
      </c>
      <c r="L469" s="25"/>
      <c r="M469" s="23">
        <v>32305</v>
      </c>
      <c r="N469" s="25">
        <v>0</v>
      </c>
      <c r="O469" s="25"/>
      <c r="P469" s="23">
        <v>32174</v>
      </c>
      <c r="Q469" s="24">
        <v>1539701400.1917977</v>
      </c>
      <c r="S469" s="23"/>
      <c r="W469" s="23">
        <v>32610</v>
      </c>
      <c r="X469" s="1">
        <f>[1]CalculateLowerTotal!N469</f>
        <v>10092341236.865061</v>
      </c>
    </row>
    <row r="470" spans="1:24" x14ac:dyDescent="0.3">
      <c r="A470" s="17">
        <v>32611</v>
      </c>
      <c r="B470" s="1">
        <v>9618762302.6320915</v>
      </c>
      <c r="C470" s="1"/>
      <c r="D470" s="21">
        <v>32306</v>
      </c>
      <c r="E470" s="22">
        <v>0</v>
      </c>
      <c r="G470" s="23">
        <v>32399</v>
      </c>
      <c r="H470" s="24">
        <v>4068482047.8619709</v>
      </c>
      <c r="I470" s="24"/>
      <c r="J470" s="23">
        <v>32611</v>
      </c>
      <c r="K470" s="25">
        <v>9684338908.4335384</v>
      </c>
      <c r="L470" s="25"/>
      <c r="M470" s="23">
        <v>32306</v>
      </c>
      <c r="N470" s="25">
        <v>0</v>
      </c>
      <c r="O470" s="25"/>
      <c r="P470" s="23">
        <v>32338</v>
      </c>
      <c r="Q470" s="24">
        <v>1535042698.7819111</v>
      </c>
      <c r="S470" s="23"/>
      <c r="W470" s="23">
        <v>32611</v>
      </c>
      <c r="X470" s="1">
        <f>[1]CalculateLowerTotal!N470</f>
        <v>9587495519.3492031</v>
      </c>
    </row>
    <row r="471" spans="1:24" x14ac:dyDescent="0.3">
      <c r="A471" s="17">
        <v>32612</v>
      </c>
      <c r="B471" s="1">
        <v>9200550268.885334</v>
      </c>
      <c r="C471" s="1"/>
      <c r="D471" s="21">
        <v>32307</v>
      </c>
      <c r="E471" s="22">
        <v>0</v>
      </c>
      <c r="G471" s="23">
        <v>33078</v>
      </c>
      <c r="H471" s="24">
        <v>4060284932.1212697</v>
      </c>
      <c r="I471" s="24"/>
      <c r="J471" s="23">
        <v>32612</v>
      </c>
      <c r="K471" s="25">
        <v>9244268006.0862999</v>
      </c>
      <c r="L471" s="25"/>
      <c r="M471" s="23">
        <v>32307</v>
      </c>
      <c r="N471" s="25">
        <v>0</v>
      </c>
      <c r="O471" s="25"/>
      <c r="P471" s="23">
        <v>32581</v>
      </c>
      <c r="Q471" s="24">
        <v>1528054654.3995569</v>
      </c>
      <c r="S471" s="23"/>
      <c r="W471" s="23">
        <v>32612</v>
      </c>
      <c r="X471" s="1">
        <f>[1]CalculateLowerTotal!N471</f>
        <v>9151825326.0254364</v>
      </c>
    </row>
    <row r="472" spans="1:24" x14ac:dyDescent="0.3">
      <c r="A472" s="17">
        <v>32613</v>
      </c>
      <c r="B472" s="1">
        <v>167375234088.198</v>
      </c>
      <c r="C472" s="1"/>
      <c r="D472" s="21">
        <v>32308</v>
      </c>
      <c r="E472" s="22">
        <v>0</v>
      </c>
      <c r="G472" s="23">
        <v>32469</v>
      </c>
      <c r="H472" s="24">
        <v>4022031923.7124596</v>
      </c>
      <c r="I472" s="24"/>
      <c r="J472" s="23">
        <v>32613</v>
      </c>
      <c r="K472" s="25">
        <v>416498877549.35449</v>
      </c>
      <c r="L472" s="25"/>
      <c r="M472" s="23">
        <v>32308</v>
      </c>
      <c r="N472" s="25">
        <v>0</v>
      </c>
      <c r="O472" s="25"/>
      <c r="P472" s="23">
        <v>32441</v>
      </c>
      <c r="Q472" s="24">
        <v>1521066574.1080353</v>
      </c>
      <c r="S472" s="23"/>
      <c r="W472" s="23">
        <v>32613</v>
      </c>
      <c r="X472" s="1">
        <f>[1]CalculateLowerTotal!N472</f>
        <v>790515684313.72681</v>
      </c>
    </row>
    <row r="473" spans="1:24" x14ac:dyDescent="0.3">
      <c r="A473" s="17">
        <v>32614</v>
      </c>
      <c r="B473" s="1">
        <v>103744846293.76215</v>
      </c>
      <c r="C473" s="1"/>
      <c r="D473" s="21">
        <v>32309</v>
      </c>
      <c r="E473" s="22">
        <v>0</v>
      </c>
      <c r="G473" s="23">
        <v>32333</v>
      </c>
      <c r="H473" s="24">
        <v>3989243626.4975662</v>
      </c>
      <c r="I473" s="24"/>
      <c r="J473" s="23">
        <v>32614</v>
      </c>
      <c r="K473" s="25">
        <v>148921664128.98712</v>
      </c>
      <c r="L473" s="25"/>
      <c r="M473" s="23">
        <v>32309</v>
      </c>
      <c r="N473" s="25">
        <v>0</v>
      </c>
      <c r="O473" s="25"/>
      <c r="P473" s="23">
        <v>32383</v>
      </c>
      <c r="Q473" s="24">
        <v>1472150218.3285663</v>
      </c>
      <c r="S473" s="23"/>
      <c r="W473" s="23">
        <v>32614</v>
      </c>
      <c r="X473" s="1">
        <f>[1]CalculateLowerTotal!N473</f>
        <v>161806876147.965</v>
      </c>
    </row>
    <row r="474" spans="1:24" x14ac:dyDescent="0.3">
      <c r="A474" s="17">
        <v>32615</v>
      </c>
      <c r="B474" s="1">
        <v>11918885560.660112</v>
      </c>
      <c r="C474" s="1"/>
      <c r="D474" s="21">
        <v>32310</v>
      </c>
      <c r="E474" s="22">
        <v>0</v>
      </c>
      <c r="G474" s="23">
        <v>32581</v>
      </c>
      <c r="H474" s="24">
        <v>3989243605.2731166</v>
      </c>
      <c r="I474" s="24"/>
      <c r="J474" s="23">
        <v>32615</v>
      </c>
      <c r="K474" s="25">
        <v>21452084861.075119</v>
      </c>
      <c r="L474" s="25"/>
      <c r="M474" s="23">
        <v>32310</v>
      </c>
      <c r="N474" s="25">
        <v>0</v>
      </c>
      <c r="O474" s="25"/>
      <c r="P474" s="23">
        <v>32849</v>
      </c>
      <c r="Q474" s="24">
        <v>1432551229.5868831</v>
      </c>
      <c r="S474" s="23"/>
      <c r="W474" s="23">
        <v>32615</v>
      </c>
      <c r="X474" s="1">
        <f>[1]CalculateLowerTotal!N474</f>
        <v>23962905364.38467</v>
      </c>
    </row>
    <row r="475" spans="1:24" x14ac:dyDescent="0.3">
      <c r="A475" s="17">
        <v>32616</v>
      </c>
      <c r="B475" s="1">
        <v>14009917111.007917</v>
      </c>
      <c r="C475" s="1"/>
      <c r="D475" s="21">
        <v>32312</v>
      </c>
      <c r="E475" s="22">
        <v>0</v>
      </c>
      <c r="G475" s="23">
        <v>32849</v>
      </c>
      <c r="H475" s="24">
        <v>3931864098.0355992</v>
      </c>
      <c r="I475" s="24"/>
      <c r="J475" s="23">
        <v>32616</v>
      </c>
      <c r="K475" s="25">
        <v>66796710680.876312</v>
      </c>
      <c r="L475" s="25"/>
      <c r="M475" s="23">
        <v>32312</v>
      </c>
      <c r="N475" s="25">
        <v>0</v>
      </c>
      <c r="O475" s="25"/>
      <c r="P475" s="23">
        <v>33106</v>
      </c>
      <c r="Q475" s="24">
        <v>1404599006.4644682</v>
      </c>
      <c r="S475" s="23"/>
      <c r="W475" s="23">
        <v>32616</v>
      </c>
      <c r="X475" s="1">
        <f>[1]CalculateLowerTotal!N475</f>
        <v>355550751776.80652</v>
      </c>
    </row>
    <row r="476" spans="1:24" x14ac:dyDescent="0.3">
      <c r="A476" s="17">
        <v>32617</v>
      </c>
      <c r="B476" s="1">
        <v>308469042898.04449</v>
      </c>
      <c r="C476" s="1"/>
      <c r="D476" s="21">
        <v>32313</v>
      </c>
      <c r="E476" s="22">
        <v>0</v>
      </c>
      <c r="G476" s="23">
        <v>33084</v>
      </c>
      <c r="H476" s="24">
        <v>3923667030.0081577</v>
      </c>
      <c r="I476" s="24"/>
      <c r="J476" s="23">
        <v>32617</v>
      </c>
      <c r="K476" s="25">
        <v>999012828972.68579</v>
      </c>
      <c r="L476" s="25"/>
      <c r="M476" s="23">
        <v>32313</v>
      </c>
      <c r="N476" s="25">
        <v>0</v>
      </c>
      <c r="O476" s="25"/>
      <c r="P476" s="23">
        <v>32788</v>
      </c>
      <c r="Q476" s="24">
        <v>1371988094.521065</v>
      </c>
      <c r="S476" s="23"/>
      <c r="W476" s="23">
        <v>32617</v>
      </c>
      <c r="X476" s="1">
        <f>[1]CalculateLowerTotal!N476</f>
        <v>1345706975670.1355</v>
      </c>
    </row>
    <row r="477" spans="1:24" x14ac:dyDescent="0.3">
      <c r="A477" s="17">
        <v>32618</v>
      </c>
      <c r="B477" s="1">
        <v>125877144116.91692</v>
      </c>
      <c r="C477" s="1"/>
      <c r="D477" s="21">
        <v>32314</v>
      </c>
      <c r="E477" s="22">
        <v>0</v>
      </c>
      <c r="G477" s="23">
        <v>32149</v>
      </c>
      <c r="H477" s="24">
        <v>3896343409.3553028</v>
      </c>
      <c r="I477" s="24"/>
      <c r="J477" s="23">
        <v>32618</v>
      </c>
      <c r="K477" s="25">
        <v>128158663548.76205</v>
      </c>
      <c r="L477" s="25"/>
      <c r="M477" s="23">
        <v>32314</v>
      </c>
      <c r="N477" s="25">
        <v>0</v>
      </c>
      <c r="O477" s="25"/>
      <c r="P477" s="23">
        <v>32943</v>
      </c>
      <c r="Q477" s="24">
        <v>1369658730.0573859</v>
      </c>
      <c r="S477" s="23"/>
      <c r="W477" s="23">
        <v>32618</v>
      </c>
      <c r="X477" s="1">
        <f>[1]CalculateLowerTotal!N477</f>
        <v>127342947228.32854</v>
      </c>
    </row>
    <row r="478" spans="1:24" x14ac:dyDescent="0.3">
      <c r="A478" s="17">
        <v>32619</v>
      </c>
      <c r="B478" s="1">
        <v>95445329268.692047</v>
      </c>
      <c r="C478" s="1"/>
      <c r="D478" s="21">
        <v>32315</v>
      </c>
      <c r="E478" s="22">
        <v>0</v>
      </c>
      <c r="G478" s="23">
        <v>32943</v>
      </c>
      <c r="H478" s="24">
        <v>3828034429.8616443</v>
      </c>
      <c r="I478" s="24"/>
      <c r="J478" s="23">
        <v>32619</v>
      </c>
      <c r="K478" s="25">
        <v>95877041940.648834</v>
      </c>
      <c r="L478" s="25"/>
      <c r="M478" s="23">
        <v>32315</v>
      </c>
      <c r="N478" s="25">
        <v>0</v>
      </c>
      <c r="O478" s="25"/>
      <c r="P478" s="23">
        <v>32399</v>
      </c>
      <c r="Q478" s="24">
        <v>1362670695.0060678</v>
      </c>
      <c r="S478" s="23"/>
      <c r="W478" s="23">
        <v>32619</v>
      </c>
      <c r="X478" s="1">
        <f>[1]CalculateLowerTotal!N478</f>
        <v>94988152067.178497</v>
      </c>
    </row>
    <row r="479" spans="1:24" x14ac:dyDescent="0.3">
      <c r="A479" s="17">
        <v>32620</v>
      </c>
      <c r="B479" s="1">
        <v>12546189302.086802</v>
      </c>
      <c r="C479" s="1"/>
      <c r="D479" s="21">
        <v>32316</v>
      </c>
      <c r="E479" s="22">
        <v>0</v>
      </c>
      <c r="G479" s="23">
        <v>33045</v>
      </c>
      <c r="H479" s="24">
        <v>3748796055.3278065</v>
      </c>
      <c r="I479" s="24"/>
      <c r="J479" s="23">
        <v>32620</v>
      </c>
      <c r="K479" s="25">
        <v>12731989685.190903</v>
      </c>
      <c r="L479" s="25"/>
      <c r="M479" s="23">
        <v>32316</v>
      </c>
      <c r="N479" s="25">
        <v>0</v>
      </c>
      <c r="O479" s="25"/>
      <c r="P479" s="23">
        <v>32237</v>
      </c>
      <c r="Q479" s="24">
        <v>1353353276.426579</v>
      </c>
      <c r="S479" s="23"/>
      <c r="W479" s="23">
        <v>32620</v>
      </c>
      <c r="X479" s="1">
        <f>[1]CalculateLowerTotal!N479</f>
        <v>12623304600.588633</v>
      </c>
    </row>
    <row r="480" spans="1:24" x14ac:dyDescent="0.3">
      <c r="A480" s="17">
        <v>32621</v>
      </c>
      <c r="B480" s="1">
        <v>10873369785.486208</v>
      </c>
      <c r="C480" s="1"/>
      <c r="D480" s="21">
        <v>32317</v>
      </c>
      <c r="E480" s="22">
        <v>0</v>
      </c>
      <c r="G480" s="23">
        <v>32896</v>
      </c>
      <c r="H480" s="24">
        <v>3661360591.8044996</v>
      </c>
      <c r="I480" s="24"/>
      <c r="J480" s="23">
        <v>32621</v>
      </c>
      <c r="K480" s="25">
        <v>10938946391.287655</v>
      </c>
      <c r="L480" s="25"/>
      <c r="M480" s="23">
        <v>32317</v>
      </c>
      <c r="N480" s="25">
        <v>0</v>
      </c>
      <c r="O480" s="25"/>
      <c r="P480" s="23">
        <v>32968</v>
      </c>
      <c r="Q480" s="24">
        <v>1341706515.2350104</v>
      </c>
      <c r="S480" s="23"/>
      <c r="W480" s="23">
        <v>32621</v>
      </c>
      <c r="X480" s="1">
        <f>[1]CalculateLowerTotal!N480</f>
        <v>10829556927.374779</v>
      </c>
    </row>
    <row r="481" spans="1:24" x14ac:dyDescent="0.3">
      <c r="A481" s="17">
        <v>32622</v>
      </c>
      <c r="B481" s="1">
        <v>10036945717.991587</v>
      </c>
      <c r="C481" s="1"/>
      <c r="D481" s="21">
        <v>32318</v>
      </c>
      <c r="E481" s="22">
        <v>0</v>
      </c>
      <c r="G481" s="23">
        <v>33027</v>
      </c>
      <c r="H481" s="24">
        <v>3634037041.8706512</v>
      </c>
      <c r="I481" s="24"/>
      <c r="J481" s="23">
        <v>32622</v>
      </c>
      <c r="K481" s="25">
        <v>10097057606.642914</v>
      </c>
      <c r="L481" s="25"/>
      <c r="M481" s="23">
        <v>32318</v>
      </c>
      <c r="N481" s="25">
        <v>0</v>
      </c>
      <c r="O481" s="25"/>
      <c r="P481" s="23">
        <v>32197</v>
      </c>
      <c r="Q481" s="24">
        <v>1325401061.7620251</v>
      </c>
      <c r="S481" s="23"/>
      <c r="W481" s="23">
        <v>32622</v>
      </c>
      <c r="X481" s="1">
        <f>[1]CalculateLowerTotal!N481</f>
        <v>9996087030.5764847</v>
      </c>
    </row>
    <row r="482" spans="1:24" x14ac:dyDescent="0.3">
      <c r="A482" s="17">
        <v>32623</v>
      </c>
      <c r="B482" s="1">
        <v>9618762302.6320915</v>
      </c>
      <c r="C482" s="1"/>
      <c r="D482" s="21">
        <v>32319</v>
      </c>
      <c r="E482" s="22">
        <v>0</v>
      </c>
      <c r="G482" s="23">
        <v>33106</v>
      </c>
      <c r="H482" s="24">
        <v>3582122208.4914193</v>
      </c>
      <c r="I482" s="24"/>
      <c r="J482" s="23">
        <v>32623</v>
      </c>
      <c r="K482" s="25">
        <v>9618762302.6320915</v>
      </c>
      <c r="L482" s="25"/>
      <c r="M482" s="23">
        <v>32319</v>
      </c>
      <c r="N482" s="25">
        <v>0</v>
      </c>
      <c r="O482" s="25"/>
      <c r="P482" s="23">
        <v>33212</v>
      </c>
      <c r="Q482" s="24">
        <v>1295119483.1891537</v>
      </c>
      <c r="S482" s="23"/>
      <c r="W482" s="23">
        <v>32623</v>
      </c>
      <c r="X482" s="1">
        <f>[1]CalculateLowerTotal!N482</f>
        <v>9522574679.6057701</v>
      </c>
    </row>
    <row r="483" spans="1:24" x14ac:dyDescent="0.3">
      <c r="A483" s="17">
        <v>32624</v>
      </c>
      <c r="B483" s="1">
        <v>9409641976.5651035</v>
      </c>
      <c r="C483" s="1"/>
      <c r="D483" s="21">
        <v>32320</v>
      </c>
      <c r="E483" s="22">
        <v>0</v>
      </c>
      <c r="G483" s="23">
        <v>33046</v>
      </c>
      <c r="H483" s="24">
        <v>3497419099.5670686</v>
      </c>
      <c r="I483" s="24"/>
      <c r="J483" s="23">
        <v>32624</v>
      </c>
      <c r="K483" s="25">
        <v>9409641976.5651035</v>
      </c>
      <c r="L483" s="25"/>
      <c r="M483" s="23">
        <v>32320</v>
      </c>
      <c r="N483" s="25">
        <v>0</v>
      </c>
      <c r="O483" s="25"/>
      <c r="P483" s="23">
        <v>32276</v>
      </c>
      <c r="Q483" s="24">
        <v>1248532442.9281335</v>
      </c>
      <c r="S483" s="23"/>
      <c r="W483" s="23">
        <v>32624</v>
      </c>
      <c r="X483" s="1">
        <f>[1]CalculateLowerTotal!N483</f>
        <v>9315545556.7994518</v>
      </c>
    </row>
    <row r="484" spans="1:24" x14ac:dyDescent="0.3">
      <c r="A484" s="17">
        <v>32625</v>
      </c>
      <c r="B484" s="1">
        <v>9200550268.885334</v>
      </c>
      <c r="C484" s="1"/>
      <c r="D484" s="21">
        <v>32321</v>
      </c>
      <c r="E484" s="22">
        <v>0</v>
      </c>
      <c r="G484" s="23">
        <v>32212</v>
      </c>
      <c r="H484" s="24">
        <v>3475560226.958673</v>
      </c>
      <c r="I484" s="24"/>
      <c r="J484" s="23">
        <v>32625</v>
      </c>
      <c r="K484" s="25">
        <v>9200550268.885334</v>
      </c>
      <c r="L484" s="25"/>
      <c r="M484" s="23">
        <v>32321</v>
      </c>
      <c r="N484" s="25">
        <v>0</v>
      </c>
      <c r="O484" s="25"/>
      <c r="P484" s="23">
        <v>32253</v>
      </c>
      <c r="Q484" s="24">
        <v>1234556328.3174584</v>
      </c>
      <c r="S484" s="23"/>
      <c r="W484" s="23">
        <v>32625</v>
      </c>
      <c r="X484" s="1">
        <f>[1]CalculateLowerTotal!N484</f>
        <v>9108544766.1964798</v>
      </c>
    </row>
    <row r="485" spans="1:24" x14ac:dyDescent="0.3">
      <c r="A485" s="17">
        <v>32626</v>
      </c>
      <c r="B485" s="1">
        <v>8782338235.1383781</v>
      </c>
      <c r="C485" s="1"/>
      <c r="D485" s="21">
        <v>32322</v>
      </c>
      <c r="E485" s="22">
        <v>0</v>
      </c>
      <c r="G485" s="23">
        <v>32504</v>
      </c>
      <c r="H485" s="24">
        <v>3475560201.8535447</v>
      </c>
      <c r="I485" s="24"/>
      <c r="J485" s="23">
        <v>32626</v>
      </c>
      <c r="K485" s="25">
        <v>8782338235.1383781</v>
      </c>
      <c r="L485" s="25"/>
      <c r="M485" s="23">
        <v>32322</v>
      </c>
      <c r="N485" s="25">
        <v>0</v>
      </c>
      <c r="O485" s="25"/>
      <c r="P485" s="23">
        <v>32463</v>
      </c>
      <c r="Q485" s="24">
        <v>1232226985.818187</v>
      </c>
      <c r="S485" s="23"/>
      <c r="W485" s="23">
        <v>32626</v>
      </c>
      <c r="X485" s="1">
        <f>[1]CalculateLowerTotal!N485</f>
        <v>8694514852.7869949</v>
      </c>
    </row>
    <row r="486" spans="1:24" x14ac:dyDescent="0.3">
      <c r="A486" s="17">
        <v>32627</v>
      </c>
      <c r="B486" s="1">
        <v>118960753717.87415</v>
      </c>
      <c r="C486" s="1"/>
      <c r="D486" s="21">
        <v>32323</v>
      </c>
      <c r="E486" s="22">
        <v>0</v>
      </c>
      <c r="G486" s="23">
        <v>33035</v>
      </c>
      <c r="H486" s="24">
        <v>3415448301.2182379</v>
      </c>
      <c r="I486" s="24"/>
      <c r="J486" s="23">
        <v>32627</v>
      </c>
      <c r="K486" s="25">
        <v>417250788392.43689</v>
      </c>
      <c r="L486" s="25"/>
      <c r="M486" s="23">
        <v>32323</v>
      </c>
      <c r="N486" s="25">
        <v>0</v>
      </c>
      <c r="O486" s="25"/>
      <c r="P486" s="23">
        <v>32917</v>
      </c>
      <c r="Q486" s="24">
        <v>1220580233.5362525</v>
      </c>
      <c r="S486" s="23"/>
      <c r="W486" s="23">
        <v>32627</v>
      </c>
      <c r="X486" s="1">
        <f>[1]CalculateLowerTotal!N486</f>
        <v>1014574929453.2546</v>
      </c>
    </row>
    <row r="487" spans="1:24" x14ac:dyDescent="0.3">
      <c r="A487" s="17">
        <v>32628</v>
      </c>
      <c r="B487" s="1">
        <v>11918885560.660112</v>
      </c>
      <c r="C487" s="1"/>
      <c r="D487" s="21">
        <v>32324</v>
      </c>
      <c r="E487" s="22">
        <v>0</v>
      </c>
      <c r="G487" s="23">
        <v>33156</v>
      </c>
      <c r="H487" s="24">
        <v>3385392356.526772</v>
      </c>
      <c r="I487" s="24"/>
      <c r="J487" s="23">
        <v>32628</v>
      </c>
      <c r="K487" s="25">
        <v>89468688578.074829</v>
      </c>
      <c r="L487" s="25"/>
      <c r="M487" s="23">
        <v>32324</v>
      </c>
      <c r="N487" s="25">
        <v>0</v>
      </c>
      <c r="O487" s="25"/>
      <c r="P487" s="23">
        <v>32373</v>
      </c>
      <c r="Q487" s="24">
        <v>1218250881.9226108</v>
      </c>
      <c r="S487" s="23"/>
      <c r="W487" s="23">
        <v>32628</v>
      </c>
      <c r="X487" s="1">
        <f>[1]CalculateLowerTotal!N487</f>
        <v>114448439168.41483</v>
      </c>
    </row>
    <row r="488" spans="1:24" x14ac:dyDescent="0.3">
      <c r="A488" s="17">
        <v>32629</v>
      </c>
      <c r="B488" s="1">
        <v>152159326664.08472</v>
      </c>
      <c r="C488" s="1"/>
      <c r="D488" s="21">
        <v>32325</v>
      </c>
      <c r="E488" s="22">
        <v>0</v>
      </c>
      <c r="G488" s="23">
        <v>32778</v>
      </c>
      <c r="H488" s="24">
        <v>3379927614.0091014</v>
      </c>
      <c r="I488" s="24"/>
      <c r="J488" s="23">
        <v>32629</v>
      </c>
      <c r="K488" s="25">
        <v>382220187956.62756</v>
      </c>
      <c r="L488" s="25"/>
      <c r="M488" s="23">
        <v>32325</v>
      </c>
      <c r="N488" s="25">
        <v>0</v>
      </c>
      <c r="O488" s="25"/>
      <c r="P488" s="23">
        <v>32469</v>
      </c>
      <c r="Q488" s="24">
        <v>1197286720.2579932</v>
      </c>
      <c r="S488" s="23"/>
      <c r="W488" s="23">
        <v>32629</v>
      </c>
      <c r="X488" s="1">
        <f>[1]CalculateLowerTotal!N488</f>
        <v>958756219861.2085</v>
      </c>
    </row>
    <row r="489" spans="1:24" x14ac:dyDescent="0.3">
      <c r="A489" s="17">
        <v>32630</v>
      </c>
      <c r="B489" s="1">
        <v>302934517010.24915</v>
      </c>
      <c r="C489" s="1"/>
      <c r="D489" s="21">
        <v>32326</v>
      </c>
      <c r="E489" s="22">
        <v>0</v>
      </c>
      <c r="G489" s="23">
        <v>32463</v>
      </c>
      <c r="H489" s="24">
        <v>3363533517.0313802</v>
      </c>
      <c r="I489" s="24"/>
      <c r="J489" s="23">
        <v>32630</v>
      </c>
      <c r="K489" s="25">
        <v>993221805681.07715</v>
      </c>
      <c r="L489" s="25"/>
      <c r="M489" s="23">
        <v>32326</v>
      </c>
      <c r="N489" s="25">
        <v>0</v>
      </c>
      <c r="O489" s="25"/>
      <c r="P489" s="23">
        <v>32256</v>
      </c>
      <c r="Q489" s="24">
        <v>1192628021.7667341</v>
      </c>
      <c r="S489" s="23"/>
      <c r="W489" s="23">
        <v>32630</v>
      </c>
      <c r="X489" s="1">
        <f>[1]CalculateLowerTotal!N489</f>
        <v>1701989650770.988</v>
      </c>
    </row>
    <row r="490" spans="1:24" x14ac:dyDescent="0.3">
      <c r="A490" s="17">
        <v>32631</v>
      </c>
      <c r="B490" s="1">
        <v>117577627091.84471</v>
      </c>
      <c r="C490" s="1"/>
      <c r="D490" s="21">
        <v>32327</v>
      </c>
      <c r="E490" s="22">
        <v>0</v>
      </c>
      <c r="G490" s="23">
        <v>32272</v>
      </c>
      <c r="H490" s="24">
        <v>3360801162.7743688</v>
      </c>
      <c r="I490" s="24"/>
      <c r="J490" s="23">
        <v>32631</v>
      </c>
      <c r="K490" s="25">
        <v>120364632895.46333</v>
      </c>
      <c r="L490" s="25"/>
      <c r="M490" s="23">
        <v>32327</v>
      </c>
      <c r="N490" s="25">
        <v>0</v>
      </c>
      <c r="O490" s="25"/>
      <c r="P490" s="23">
        <v>33048</v>
      </c>
      <c r="Q490" s="24">
        <v>1180981252.6401241</v>
      </c>
      <c r="S490" s="23"/>
      <c r="W490" s="23">
        <v>32631</v>
      </c>
      <c r="X490" s="1">
        <f>[1]CalculateLowerTotal!N490</f>
        <v>119850474630.89355</v>
      </c>
    </row>
    <row r="491" spans="1:24" x14ac:dyDescent="0.3">
      <c r="A491" s="17">
        <v>32632</v>
      </c>
      <c r="B491" s="1">
        <v>13173493043.513311</v>
      </c>
      <c r="C491" s="1"/>
      <c r="D491" s="21">
        <v>32328</v>
      </c>
      <c r="E491" s="22">
        <v>0</v>
      </c>
      <c r="G491" s="23">
        <v>33002</v>
      </c>
      <c r="H491" s="24">
        <v>3267900940.5585957</v>
      </c>
      <c r="I491" s="24"/>
      <c r="J491" s="23">
        <v>32632</v>
      </c>
      <c r="K491" s="25">
        <v>15386703569.03307</v>
      </c>
      <c r="L491" s="25"/>
      <c r="M491" s="23">
        <v>32328</v>
      </c>
      <c r="N491" s="25">
        <v>0</v>
      </c>
      <c r="O491" s="25"/>
      <c r="P491" s="23">
        <v>33160</v>
      </c>
      <c r="Q491" s="24">
        <v>1160017097.724169</v>
      </c>
      <c r="S491" s="23"/>
      <c r="W491" s="23">
        <v>32632</v>
      </c>
      <c r="X491" s="1">
        <f>[1]CalculateLowerTotal!N491</f>
        <v>15812845077.213356</v>
      </c>
    </row>
    <row r="492" spans="1:24" x14ac:dyDescent="0.3">
      <c r="A492" s="17">
        <v>32633</v>
      </c>
      <c r="B492" s="1">
        <v>355499891796.44672</v>
      </c>
      <c r="C492" s="1"/>
      <c r="D492" s="21">
        <v>32329</v>
      </c>
      <c r="E492" s="22">
        <v>0</v>
      </c>
      <c r="G492" s="23">
        <v>33143</v>
      </c>
      <c r="H492" s="24">
        <v>3240577339.4045615</v>
      </c>
      <c r="I492" s="24"/>
      <c r="J492" s="23">
        <v>32633</v>
      </c>
      <c r="K492" s="25">
        <v>783535796248.59375</v>
      </c>
      <c r="L492" s="25"/>
      <c r="M492" s="23">
        <v>32329</v>
      </c>
      <c r="N492" s="25">
        <v>0</v>
      </c>
      <c r="O492" s="25"/>
      <c r="P492" s="23">
        <v>32857</v>
      </c>
      <c r="Q492" s="24">
        <v>1143711617.2397199</v>
      </c>
      <c r="S492" s="23"/>
      <c r="W492" s="23">
        <v>32633</v>
      </c>
      <c r="X492" s="1">
        <f>[1]CalculateLowerTotal!N492</f>
        <v>2156410206209.9131</v>
      </c>
    </row>
    <row r="493" spans="1:24" x14ac:dyDescent="0.3">
      <c r="A493" s="17">
        <v>32634</v>
      </c>
      <c r="B493" s="1">
        <v>525641126713.78101</v>
      </c>
      <c r="C493" s="1"/>
      <c r="D493" s="21">
        <v>32330</v>
      </c>
      <c r="E493" s="22">
        <v>0</v>
      </c>
      <c r="G493" s="23">
        <v>33166</v>
      </c>
      <c r="H493" s="24">
        <v>3237844989.8632126</v>
      </c>
      <c r="I493" s="24"/>
      <c r="J493" s="23">
        <v>32634</v>
      </c>
      <c r="K493" s="25">
        <v>3462341764663.6934</v>
      </c>
      <c r="L493" s="25"/>
      <c r="M493" s="23">
        <v>32330</v>
      </c>
      <c r="N493" s="25">
        <v>0</v>
      </c>
      <c r="O493" s="25"/>
      <c r="P493" s="23">
        <v>32395</v>
      </c>
      <c r="Q493" s="24">
        <v>1118088763.1499648</v>
      </c>
      <c r="S493" s="23"/>
      <c r="W493" s="23">
        <v>32634</v>
      </c>
      <c r="X493" s="1">
        <f>[1]CalculateLowerTotal!N493</f>
        <v>168361673057501.03</v>
      </c>
    </row>
    <row r="494" spans="1:24" x14ac:dyDescent="0.3">
      <c r="A494" s="17">
        <v>32635</v>
      </c>
      <c r="B494" s="1">
        <v>474459383399.51428</v>
      </c>
      <c r="C494" s="1"/>
      <c r="D494" s="21">
        <v>32331</v>
      </c>
      <c r="E494" s="22">
        <v>0</v>
      </c>
      <c r="G494" s="23">
        <v>32995</v>
      </c>
      <c r="H494" s="24">
        <v>3213253807.3313775</v>
      </c>
      <c r="I494" s="24"/>
      <c r="J494" s="23">
        <v>32635</v>
      </c>
      <c r="K494" s="25">
        <v>775639079625.33826</v>
      </c>
      <c r="L494" s="25"/>
      <c r="M494" s="23">
        <v>32331</v>
      </c>
      <c r="N494" s="25">
        <v>0</v>
      </c>
      <c r="O494" s="25"/>
      <c r="P494" s="23">
        <v>32766</v>
      </c>
      <c r="Q494" s="24">
        <v>1108771338.026819</v>
      </c>
      <c r="S494" s="23"/>
      <c r="W494" s="23">
        <v>32635</v>
      </c>
      <c r="X494" s="1">
        <f>[1]CalculateLowerTotal!N494</f>
        <v>856938458777.36633</v>
      </c>
    </row>
    <row r="495" spans="1:24" x14ac:dyDescent="0.3">
      <c r="A495" s="17">
        <v>32636</v>
      </c>
      <c r="B495" s="1">
        <v>351348997380.59869</v>
      </c>
      <c r="C495" s="1"/>
      <c r="D495" s="21">
        <v>32332</v>
      </c>
      <c r="E495" s="22">
        <v>0</v>
      </c>
      <c r="G495" s="23">
        <v>32879</v>
      </c>
      <c r="H495" s="24">
        <v>3158606623.901855</v>
      </c>
      <c r="I495" s="24"/>
      <c r="J495" s="23">
        <v>32636</v>
      </c>
      <c r="K495" s="25">
        <v>353750740629.50751</v>
      </c>
      <c r="L495" s="25"/>
      <c r="M495" s="23">
        <v>32332</v>
      </c>
      <c r="N495" s="25">
        <v>0</v>
      </c>
      <c r="O495" s="25"/>
      <c r="P495" s="23">
        <v>32186</v>
      </c>
      <c r="Q495" s="24">
        <v>1101783292.7335973</v>
      </c>
      <c r="S495" s="23"/>
      <c r="W495" s="23">
        <v>32636</v>
      </c>
      <c r="X495" s="1">
        <f>[1]CalculateLowerTotal!N495</f>
        <v>350793241768.27643</v>
      </c>
    </row>
    <row r="496" spans="1:24" x14ac:dyDescent="0.3">
      <c r="A496" s="17">
        <v>32637</v>
      </c>
      <c r="B496" s="1">
        <v>333366836704.44171</v>
      </c>
      <c r="C496" s="1"/>
      <c r="D496" s="21">
        <v>32333</v>
      </c>
      <c r="E496" s="22">
        <v>0</v>
      </c>
      <c r="G496" s="23">
        <v>32441</v>
      </c>
      <c r="H496" s="24">
        <v>3128550701.245965</v>
      </c>
      <c r="I496" s="24"/>
      <c r="J496" s="23">
        <v>32637</v>
      </c>
      <c r="K496" s="25">
        <v>377460189496.66943</v>
      </c>
      <c r="L496" s="25"/>
      <c r="M496" s="23">
        <v>32333</v>
      </c>
      <c r="N496" s="25">
        <v>0</v>
      </c>
      <c r="O496" s="25"/>
      <c r="P496" s="23">
        <v>32948</v>
      </c>
      <c r="Q496" s="24">
        <v>1097124587.7220016</v>
      </c>
      <c r="S496" s="23"/>
      <c r="W496" s="23">
        <v>32637</v>
      </c>
      <c r="X496" s="1">
        <f>[1]CalculateLowerTotal!N496</f>
        <v>548660385750.89716</v>
      </c>
    </row>
    <row r="497" spans="1:24" x14ac:dyDescent="0.3">
      <c r="A497" s="17">
        <v>32638</v>
      </c>
      <c r="B497" s="1">
        <v>564372711010.03577</v>
      </c>
      <c r="C497" s="1"/>
      <c r="D497" s="21">
        <v>32334</v>
      </c>
      <c r="E497" s="22">
        <v>0</v>
      </c>
      <c r="G497" s="23">
        <v>32169</v>
      </c>
      <c r="H497" s="24">
        <v>3093030003.3331547</v>
      </c>
      <c r="I497" s="24"/>
      <c r="J497" s="23">
        <v>32638</v>
      </c>
      <c r="K497" s="25">
        <v>1179256469267.3723</v>
      </c>
      <c r="L497" s="25"/>
      <c r="M497" s="23">
        <v>32334</v>
      </c>
      <c r="N497" s="25">
        <v>0</v>
      </c>
      <c r="O497" s="25"/>
      <c r="P497" s="23">
        <v>32222</v>
      </c>
      <c r="Q497" s="24">
        <v>1066843030.3227987</v>
      </c>
      <c r="S497" s="23"/>
      <c r="W497" s="23">
        <v>32638</v>
      </c>
      <c r="X497" s="1">
        <f>[1]CalculateLowerTotal!N497</f>
        <v>1489642999840.1956</v>
      </c>
    </row>
    <row r="498" spans="1:24" x14ac:dyDescent="0.3">
      <c r="A498" s="17">
        <v>32639</v>
      </c>
      <c r="B498" s="1">
        <v>289103250749.92334</v>
      </c>
      <c r="C498" s="1"/>
      <c r="D498" s="21">
        <v>32337</v>
      </c>
      <c r="E498" s="22">
        <v>0</v>
      </c>
      <c r="G498" s="23">
        <v>32714</v>
      </c>
      <c r="H498" s="24">
        <v>3021988671.0377402</v>
      </c>
      <c r="I498" s="24"/>
      <c r="J498" s="23">
        <v>32639</v>
      </c>
      <c r="K498" s="25">
        <v>297830404233.25653</v>
      </c>
      <c r="L498" s="25"/>
      <c r="M498" s="23">
        <v>32337</v>
      </c>
      <c r="N498" s="25">
        <v>0</v>
      </c>
      <c r="O498" s="25"/>
      <c r="P498" s="23">
        <v>33078</v>
      </c>
      <c r="Q498" s="24">
        <v>1064513670.0986258</v>
      </c>
      <c r="S498" s="23"/>
      <c r="W498" s="23">
        <v>32639</v>
      </c>
      <c r="X498" s="1">
        <f>[1]CalculateLowerTotal!N498</f>
        <v>297684591714.03516</v>
      </c>
    </row>
    <row r="499" spans="1:24" x14ac:dyDescent="0.3">
      <c r="A499" s="17">
        <v>32640</v>
      </c>
      <c r="B499" s="1">
        <v>244838150257.75299</v>
      </c>
      <c r="C499" s="1"/>
      <c r="D499" s="21">
        <v>32338</v>
      </c>
      <c r="E499" s="22">
        <v>0</v>
      </c>
      <c r="G499" s="23">
        <v>33071</v>
      </c>
      <c r="H499" s="24">
        <v>3000129832.7113218</v>
      </c>
      <c r="I499" s="24"/>
      <c r="J499" s="23">
        <v>32640</v>
      </c>
      <c r="K499" s="25">
        <v>262652879722.64584</v>
      </c>
      <c r="L499" s="25"/>
      <c r="M499" s="23">
        <v>32338</v>
      </c>
      <c r="N499" s="25">
        <v>0</v>
      </c>
      <c r="O499" s="25"/>
      <c r="P499" s="23">
        <v>33186</v>
      </c>
      <c r="Q499" s="24">
        <v>1001621172.6639342</v>
      </c>
      <c r="S499" s="23"/>
      <c r="W499" s="23">
        <v>32640</v>
      </c>
      <c r="X499" s="1">
        <f>[1]CalculateLowerTotal!N499</f>
        <v>360144638971.87286</v>
      </c>
    </row>
    <row r="500" spans="1:24" x14ac:dyDescent="0.3">
      <c r="A500" s="17">
        <v>32641</v>
      </c>
      <c r="B500" s="1">
        <v>239305138907.70258</v>
      </c>
      <c r="C500" s="1"/>
      <c r="D500" s="21">
        <v>32339</v>
      </c>
      <c r="E500" s="22">
        <v>0</v>
      </c>
      <c r="G500" s="23">
        <v>33146</v>
      </c>
      <c r="H500" s="24">
        <v>2964609091.4032979</v>
      </c>
      <c r="I500" s="24"/>
      <c r="J500" s="23">
        <v>32641</v>
      </c>
      <c r="K500" s="25">
        <v>301672991611.40613</v>
      </c>
      <c r="L500" s="25"/>
      <c r="M500" s="23">
        <v>32339</v>
      </c>
      <c r="N500" s="25">
        <v>0</v>
      </c>
      <c r="O500" s="25"/>
      <c r="P500" s="23">
        <v>33114</v>
      </c>
      <c r="Q500" s="24">
        <v>994633132.94248843</v>
      </c>
      <c r="S500" s="23"/>
      <c r="W500" s="23">
        <v>32641</v>
      </c>
      <c r="X500" s="1">
        <f>[1]CalculateLowerTotal!N500</f>
        <v>323390434884.31067</v>
      </c>
    </row>
    <row r="501" spans="1:24" x14ac:dyDescent="0.3">
      <c r="A501" s="17">
        <v>32642</v>
      </c>
      <c r="B501" s="1">
        <v>28647137963.442562</v>
      </c>
      <c r="C501" s="1"/>
      <c r="D501" s="21">
        <v>32340</v>
      </c>
      <c r="E501" s="22">
        <v>0</v>
      </c>
      <c r="G501" s="23">
        <v>33136</v>
      </c>
      <c r="H501" s="24">
        <v>2929088484.7102904</v>
      </c>
      <c r="I501" s="24"/>
      <c r="J501" s="23">
        <v>32642</v>
      </c>
      <c r="K501" s="25">
        <v>37284123674.688858</v>
      </c>
      <c r="L501" s="25"/>
      <c r="M501" s="23">
        <v>32340</v>
      </c>
      <c r="N501" s="25">
        <v>0</v>
      </c>
      <c r="O501" s="25"/>
      <c r="P501" s="23">
        <v>33096</v>
      </c>
      <c r="Q501" s="24">
        <v>992303772.52768183</v>
      </c>
      <c r="S501" s="23"/>
      <c r="W501" s="23">
        <v>32642</v>
      </c>
      <c r="X501" s="1">
        <f>[1]CalculateLowerTotal!N501</f>
        <v>39536461691.444901</v>
      </c>
    </row>
    <row r="502" spans="1:24" x14ac:dyDescent="0.3">
      <c r="A502" s="17">
        <v>32643</v>
      </c>
      <c r="B502" s="1">
        <v>269737458601.80206</v>
      </c>
      <c r="C502" s="1"/>
      <c r="D502" s="21">
        <v>32342</v>
      </c>
      <c r="E502" s="22">
        <v>0</v>
      </c>
      <c r="G502" s="23">
        <v>32373</v>
      </c>
      <c r="H502" s="24">
        <v>2901764888.8206205</v>
      </c>
      <c r="I502" s="24"/>
      <c r="J502" s="23">
        <v>32643</v>
      </c>
      <c r="K502" s="25">
        <v>451103878905.36267</v>
      </c>
      <c r="L502" s="25"/>
      <c r="M502" s="23">
        <v>32342</v>
      </c>
      <c r="N502" s="25">
        <v>0</v>
      </c>
      <c r="O502" s="25"/>
      <c r="P502" s="23">
        <v>33045</v>
      </c>
      <c r="Q502" s="24">
        <v>962022207.86892641</v>
      </c>
      <c r="S502" s="23"/>
      <c r="W502" s="23">
        <v>32643</v>
      </c>
      <c r="X502" s="1">
        <f>[1]CalculateLowerTotal!N502</f>
        <v>688400696083.08447</v>
      </c>
    </row>
    <row r="503" spans="1:24" x14ac:dyDescent="0.3">
      <c r="A503" s="17">
        <v>32644</v>
      </c>
      <c r="B503" s="1">
        <v>520109125055.48279</v>
      </c>
      <c r="C503" s="1"/>
      <c r="D503" s="21">
        <v>32348</v>
      </c>
      <c r="E503" s="22">
        <v>0</v>
      </c>
      <c r="G503" s="23">
        <v>33083</v>
      </c>
      <c r="H503" s="24">
        <v>2844385369.2810321</v>
      </c>
      <c r="I503" s="24"/>
      <c r="J503" s="23">
        <v>32644</v>
      </c>
      <c r="K503" s="25">
        <v>797660516732.27515</v>
      </c>
      <c r="L503" s="25"/>
      <c r="M503" s="23">
        <v>32348</v>
      </c>
      <c r="N503" s="25">
        <v>0</v>
      </c>
      <c r="O503" s="25"/>
      <c r="P503" s="23">
        <v>33131</v>
      </c>
      <c r="Q503" s="24">
        <v>959692852.13590848</v>
      </c>
      <c r="S503" s="23"/>
      <c r="W503" s="23">
        <v>32644</v>
      </c>
      <c r="X503" s="1">
        <f>[1]CalculateLowerTotal!N503</f>
        <v>1182143214209.4731</v>
      </c>
    </row>
    <row r="504" spans="1:24" x14ac:dyDescent="0.3">
      <c r="A504" s="17">
        <v>32645</v>
      </c>
      <c r="B504" s="1">
        <v>345816995722.38519</v>
      </c>
      <c r="C504" s="1"/>
      <c r="D504" s="21">
        <v>32349</v>
      </c>
      <c r="E504" s="22">
        <v>0</v>
      </c>
      <c r="G504" s="23">
        <v>32856</v>
      </c>
      <c r="H504" s="24">
        <v>2836188250.6139154</v>
      </c>
      <c r="I504" s="24"/>
      <c r="J504" s="23">
        <v>32645</v>
      </c>
      <c r="K504" s="25">
        <v>671293259812.36841</v>
      </c>
      <c r="L504" s="25"/>
      <c r="M504" s="23">
        <v>32349</v>
      </c>
      <c r="N504" s="25">
        <v>0</v>
      </c>
      <c r="O504" s="25"/>
      <c r="P504" s="23">
        <v>32504</v>
      </c>
      <c r="Q504" s="24">
        <v>929411277.72959709</v>
      </c>
      <c r="S504" s="23"/>
      <c r="W504" s="23">
        <v>32645</v>
      </c>
      <c r="X504" s="1">
        <f>[1]CalculateLowerTotal!N504</f>
        <v>829818928472.66187</v>
      </c>
    </row>
    <row r="505" spans="1:24" x14ac:dyDescent="0.3">
      <c r="A505" s="17">
        <v>32646</v>
      </c>
      <c r="B505" s="1">
        <v>201956933660.43771</v>
      </c>
      <c r="C505" s="1"/>
      <c r="D505" s="21">
        <v>32352</v>
      </c>
      <c r="E505" s="22">
        <v>0</v>
      </c>
      <c r="G505" s="23">
        <v>32631</v>
      </c>
      <c r="H505" s="24">
        <v>2787005803.6186237</v>
      </c>
      <c r="I505" s="24"/>
      <c r="J505" s="23">
        <v>32646</v>
      </c>
      <c r="K505" s="25">
        <v>204656503997.01019</v>
      </c>
      <c r="L505" s="25"/>
      <c r="M505" s="23">
        <v>32352</v>
      </c>
      <c r="N505" s="25">
        <v>0</v>
      </c>
      <c r="O505" s="25"/>
      <c r="P505" s="23">
        <v>32714</v>
      </c>
      <c r="Q505" s="24">
        <v>924752582.4633888</v>
      </c>
      <c r="S505" s="23"/>
      <c r="W505" s="23">
        <v>32646</v>
      </c>
      <c r="X505" s="1">
        <f>[1]CalculateLowerTotal!N505</f>
        <v>203318061835.08929</v>
      </c>
    </row>
    <row r="506" spans="1:24" x14ac:dyDescent="0.3">
      <c r="A506" s="17">
        <v>32647</v>
      </c>
      <c r="B506" s="1">
        <v>168758360714.23032</v>
      </c>
      <c r="C506" s="1"/>
      <c r="D506" s="21">
        <v>32353</v>
      </c>
      <c r="E506" s="22">
        <v>0</v>
      </c>
      <c r="G506" s="23">
        <v>33093</v>
      </c>
      <c r="H506" s="24">
        <v>2754217511.8509951</v>
      </c>
      <c r="I506" s="24"/>
      <c r="J506" s="23">
        <v>32647</v>
      </c>
      <c r="K506" s="25">
        <v>169706489161.44601</v>
      </c>
      <c r="L506" s="25"/>
      <c r="M506" s="23">
        <v>32353</v>
      </c>
      <c r="N506" s="25">
        <v>0</v>
      </c>
      <c r="O506" s="25"/>
      <c r="P506" s="23">
        <v>33143</v>
      </c>
      <c r="Q506" s="24">
        <v>913105826.73756719</v>
      </c>
      <c r="S506" s="23"/>
      <c r="W506" s="23">
        <v>32647</v>
      </c>
      <c r="X506" s="1">
        <f>[1]CalculateLowerTotal!N506</f>
        <v>168240030072.43774</v>
      </c>
    </row>
    <row r="507" spans="1:24" x14ac:dyDescent="0.3">
      <c r="A507" s="17">
        <v>32648</v>
      </c>
      <c r="B507" s="1">
        <v>20910315503.478004</v>
      </c>
      <c r="C507" s="1"/>
      <c r="D507" s="21">
        <v>32354</v>
      </c>
      <c r="E507" s="22">
        <v>0</v>
      </c>
      <c r="G507" s="23">
        <v>32589</v>
      </c>
      <c r="H507" s="24">
        <v>2737823354.6352811</v>
      </c>
      <c r="I507" s="24"/>
      <c r="J507" s="23">
        <v>32648</v>
      </c>
      <c r="K507" s="25">
        <v>21142565986.533043</v>
      </c>
      <c r="L507" s="25"/>
      <c r="M507" s="23">
        <v>32354</v>
      </c>
      <c r="N507" s="25">
        <v>0</v>
      </c>
      <c r="O507" s="25"/>
      <c r="P507" s="23">
        <v>32731</v>
      </c>
      <c r="Q507" s="24">
        <v>896800366.34155536</v>
      </c>
      <c r="S507" s="23"/>
      <c r="W507" s="23">
        <v>32648</v>
      </c>
      <c r="X507" s="1">
        <f>[1]CalculateLowerTotal!N507</f>
        <v>20980056708.823021</v>
      </c>
    </row>
    <row r="508" spans="1:24" x14ac:dyDescent="0.3">
      <c r="A508" s="17">
        <v>32649</v>
      </c>
      <c r="B508" s="1">
        <v>16728252402.782406</v>
      </c>
      <c r="C508" s="1"/>
      <c r="D508" s="21">
        <v>32355</v>
      </c>
      <c r="E508" s="22">
        <v>0</v>
      </c>
      <c r="G508" s="23">
        <v>32556</v>
      </c>
      <c r="H508" s="24">
        <v>2721429226.047523</v>
      </c>
      <c r="I508" s="24"/>
      <c r="J508" s="23">
        <v>32649</v>
      </c>
      <c r="K508" s="25">
        <v>16829349669.463221</v>
      </c>
      <c r="L508" s="25"/>
      <c r="M508" s="23">
        <v>32355</v>
      </c>
      <c r="N508" s="25">
        <v>0</v>
      </c>
      <c r="O508" s="25"/>
      <c r="P508" s="23">
        <v>32995</v>
      </c>
      <c r="Q508" s="24">
        <v>894471016.94067919</v>
      </c>
      <c r="S508" s="23"/>
      <c r="W508" s="23">
        <v>32649</v>
      </c>
      <c r="X508" s="1">
        <f>[1]CalculateLowerTotal!N508</f>
        <v>16661056172.768589</v>
      </c>
    </row>
    <row r="509" spans="1:24" x14ac:dyDescent="0.3">
      <c r="A509" s="17">
        <v>32650</v>
      </c>
      <c r="B509" s="1">
        <v>14009917111.007917</v>
      </c>
      <c r="C509" s="1"/>
      <c r="D509" s="21">
        <v>32356</v>
      </c>
      <c r="E509" s="22">
        <v>0</v>
      </c>
      <c r="G509" s="23">
        <v>33009</v>
      </c>
      <c r="H509" s="24">
        <v>2713232161.8530474</v>
      </c>
      <c r="I509" s="24"/>
      <c r="J509" s="23">
        <v>32650</v>
      </c>
      <c r="K509" s="25">
        <v>14075493716.809364</v>
      </c>
      <c r="L509" s="25"/>
      <c r="M509" s="23">
        <v>32356</v>
      </c>
      <c r="N509" s="25">
        <v>0</v>
      </c>
      <c r="O509" s="25"/>
      <c r="P509" s="23">
        <v>32580</v>
      </c>
      <c r="Q509" s="24">
        <v>875836195.86845064</v>
      </c>
      <c r="S509" s="23"/>
      <c r="W509" s="23">
        <v>32650</v>
      </c>
      <c r="X509" s="1">
        <f>[1]CalculateLowerTotal!N509</f>
        <v>13934738779.64127</v>
      </c>
    </row>
    <row r="510" spans="1:24" x14ac:dyDescent="0.3">
      <c r="A510" s="17">
        <v>32651</v>
      </c>
      <c r="B510" s="1">
        <v>218555967710.58536</v>
      </c>
      <c r="C510" s="1"/>
      <c r="D510" s="21">
        <v>32357</v>
      </c>
      <c r="E510" s="22">
        <v>0</v>
      </c>
      <c r="G510" s="23">
        <v>33029</v>
      </c>
      <c r="H510" s="24">
        <v>2710499746.2208772</v>
      </c>
      <c r="I510" s="24"/>
      <c r="J510" s="23">
        <v>32651</v>
      </c>
      <c r="K510" s="25">
        <v>645830692928.02441</v>
      </c>
      <c r="L510" s="25"/>
      <c r="M510" s="23">
        <v>32357</v>
      </c>
      <c r="N510" s="25">
        <v>0</v>
      </c>
      <c r="O510" s="25"/>
      <c r="P510" s="23">
        <v>32896</v>
      </c>
      <c r="Q510" s="24">
        <v>875836189.96964145</v>
      </c>
      <c r="S510" s="23"/>
      <c r="W510" s="23">
        <v>32651</v>
      </c>
      <c r="X510" s="1">
        <f>[1]CalculateLowerTotal!N510</f>
        <v>1613832709696.8489</v>
      </c>
    </row>
    <row r="511" spans="1:24" x14ac:dyDescent="0.3">
      <c r="A511" s="17">
        <v>32652</v>
      </c>
      <c r="B511" s="1">
        <v>181207762463.31912</v>
      </c>
      <c r="C511" s="1"/>
      <c r="D511" s="21">
        <v>32358</v>
      </c>
      <c r="E511" s="22">
        <v>0</v>
      </c>
      <c r="G511" s="23">
        <v>32646</v>
      </c>
      <c r="H511" s="24">
        <v>2699570336.5724893</v>
      </c>
      <c r="I511" s="24"/>
      <c r="J511" s="23">
        <v>32652</v>
      </c>
      <c r="K511" s="25">
        <v>887269477880.70935</v>
      </c>
      <c r="L511" s="25"/>
      <c r="M511" s="23">
        <v>32358</v>
      </c>
      <c r="N511" s="25">
        <v>0</v>
      </c>
      <c r="O511" s="25"/>
      <c r="P511" s="23">
        <v>32778</v>
      </c>
      <c r="Q511" s="24">
        <v>845554622.1189189</v>
      </c>
      <c r="S511" s="23"/>
      <c r="W511" s="23">
        <v>32652</v>
      </c>
      <c r="X511" s="1">
        <f>[1]CalculateLowerTotal!N511</f>
        <v>1164064842142.8191</v>
      </c>
    </row>
    <row r="512" spans="1:24" x14ac:dyDescent="0.3">
      <c r="A512" s="17">
        <v>32653</v>
      </c>
      <c r="B512" s="1">
        <v>16100948661.355738</v>
      </c>
      <c r="C512" s="1"/>
      <c r="D512" s="21">
        <v>32359</v>
      </c>
      <c r="E512" s="22">
        <v>0</v>
      </c>
      <c r="G512" s="23">
        <v>32381</v>
      </c>
      <c r="H512" s="24">
        <v>2691373301.9999967</v>
      </c>
      <c r="I512" s="24"/>
      <c r="J512" s="23">
        <v>32653</v>
      </c>
      <c r="K512" s="25">
        <v>18049120354.796917</v>
      </c>
      <c r="L512" s="25"/>
      <c r="M512" s="23">
        <v>32359</v>
      </c>
      <c r="N512" s="25">
        <v>0</v>
      </c>
      <c r="O512" s="25"/>
      <c r="P512" s="23">
        <v>33009</v>
      </c>
      <c r="Q512" s="24">
        <v>803626296.76050198</v>
      </c>
      <c r="S512" s="23"/>
      <c r="W512" s="23">
        <v>32653</v>
      </c>
      <c r="X512" s="1">
        <f>[1]CalculateLowerTotal!N512</f>
        <v>18297229838.649498</v>
      </c>
    </row>
    <row r="513" spans="1:24" x14ac:dyDescent="0.3">
      <c r="A513" s="17">
        <v>32654</v>
      </c>
      <c r="B513" s="1">
        <v>13591705077.260704</v>
      </c>
      <c r="C513" s="1"/>
      <c r="D513" s="21">
        <v>32360</v>
      </c>
      <c r="E513" s="22">
        <v>0</v>
      </c>
      <c r="G513" s="23">
        <v>32971</v>
      </c>
      <c r="H513" s="24">
        <v>2685908543.2995772</v>
      </c>
      <c r="I513" s="24"/>
      <c r="J513" s="23">
        <v>32654</v>
      </c>
      <c r="K513" s="25">
        <v>15287534089.717016</v>
      </c>
      <c r="L513" s="25"/>
      <c r="M513" s="23">
        <v>32360</v>
      </c>
      <c r="N513" s="25">
        <v>0</v>
      </c>
      <c r="O513" s="25"/>
      <c r="P513" s="23">
        <v>33136</v>
      </c>
      <c r="Q513" s="24">
        <v>801296939.9753356</v>
      </c>
      <c r="S513" s="23"/>
      <c r="W513" s="23">
        <v>32654</v>
      </c>
      <c r="X513" s="1">
        <f>[1]CalculateLowerTotal!N513</f>
        <v>20681962913.193275</v>
      </c>
    </row>
    <row r="514" spans="1:24" x14ac:dyDescent="0.3">
      <c r="A514" s="17">
        <v>32655</v>
      </c>
      <c r="B514" s="1">
        <v>190890658537.38409</v>
      </c>
      <c r="C514" s="1"/>
      <c r="D514" s="21">
        <v>32362</v>
      </c>
      <c r="E514" s="22">
        <v>0</v>
      </c>
      <c r="G514" s="23">
        <v>32222</v>
      </c>
      <c r="H514" s="24">
        <v>2672246787.2032466</v>
      </c>
      <c r="I514" s="24"/>
      <c r="J514" s="23">
        <v>32655</v>
      </c>
      <c r="K514" s="25">
        <v>245193305311.1824</v>
      </c>
      <c r="L514" s="25"/>
      <c r="M514" s="23">
        <v>32362</v>
      </c>
      <c r="N514" s="25">
        <v>0</v>
      </c>
      <c r="O514" s="25"/>
      <c r="P514" s="23">
        <v>32559</v>
      </c>
      <c r="Q514" s="24">
        <v>796638241.89137602</v>
      </c>
      <c r="S514" s="23"/>
      <c r="W514" s="23">
        <v>32655</v>
      </c>
      <c r="X514" s="1">
        <f>[1]CalculateLowerTotal!N514</f>
        <v>355496392672.31024</v>
      </c>
    </row>
    <row r="515" spans="1:24" x14ac:dyDescent="0.3">
      <c r="A515" s="17">
        <v>32656</v>
      </c>
      <c r="B515" s="1">
        <v>110661236692.80458</v>
      </c>
      <c r="C515" s="1"/>
      <c r="D515" s="21">
        <v>32363</v>
      </c>
      <c r="E515" s="22">
        <v>0</v>
      </c>
      <c r="G515" s="23">
        <v>32465</v>
      </c>
      <c r="H515" s="24">
        <v>2625796650.47334</v>
      </c>
      <c r="I515" s="24"/>
      <c r="J515" s="23">
        <v>32656</v>
      </c>
      <c r="K515" s="25">
        <v>130673031351.87395</v>
      </c>
      <c r="L515" s="25"/>
      <c r="M515" s="23">
        <v>32363</v>
      </c>
      <c r="N515" s="25">
        <v>0</v>
      </c>
      <c r="O515" s="25"/>
      <c r="P515" s="23">
        <v>33029</v>
      </c>
      <c r="Q515" s="24">
        <v>780332777.8681649</v>
      </c>
      <c r="S515" s="23"/>
      <c r="W515" s="23">
        <v>32656</v>
      </c>
      <c r="X515" s="1">
        <f>[1]CalculateLowerTotal!N515</f>
        <v>136235558881.68518</v>
      </c>
    </row>
    <row r="516" spans="1:24" x14ac:dyDescent="0.3">
      <c r="A516" s="17">
        <v>32657</v>
      </c>
      <c r="B516" s="1">
        <v>12755309628.154039</v>
      </c>
      <c r="C516" s="1"/>
      <c r="D516" s="21">
        <v>32364</v>
      </c>
      <c r="E516" s="22">
        <v>0</v>
      </c>
      <c r="G516" s="23">
        <v>32237</v>
      </c>
      <c r="H516" s="24">
        <v>2614867236.2524309</v>
      </c>
      <c r="I516" s="24"/>
      <c r="J516" s="23">
        <v>32657</v>
      </c>
      <c r="K516" s="25">
        <v>14528610397.443211</v>
      </c>
      <c r="L516" s="25"/>
      <c r="M516" s="23">
        <v>32364</v>
      </c>
      <c r="N516" s="25">
        <v>0</v>
      </c>
      <c r="O516" s="25"/>
      <c r="P516" s="23">
        <v>33085</v>
      </c>
      <c r="Q516" s="24">
        <v>771015375.81092787</v>
      </c>
      <c r="S516" s="23"/>
      <c r="W516" s="23">
        <v>32657</v>
      </c>
      <c r="X516" s="1">
        <f>[1]CalculateLowerTotal!N516</f>
        <v>14802607578.576715</v>
      </c>
    </row>
    <row r="517" spans="1:24" x14ac:dyDescent="0.3">
      <c r="A517" s="17">
        <v>32658</v>
      </c>
      <c r="B517" s="1">
        <v>11291581819.233219</v>
      </c>
      <c r="C517" s="1"/>
      <c r="D517" s="21">
        <v>32365</v>
      </c>
      <c r="E517" s="22">
        <v>0</v>
      </c>
      <c r="G517" s="23">
        <v>32230</v>
      </c>
      <c r="H517" s="24">
        <v>2584811244.611114</v>
      </c>
      <c r="I517" s="24"/>
      <c r="J517" s="23">
        <v>32658</v>
      </c>
      <c r="K517" s="25">
        <v>11649520808.271734</v>
      </c>
      <c r="L517" s="25"/>
      <c r="M517" s="23">
        <v>32365</v>
      </c>
      <c r="N517" s="25">
        <v>0</v>
      </c>
      <c r="O517" s="25"/>
      <c r="P517" s="23">
        <v>32883</v>
      </c>
      <c r="Q517" s="24">
        <v>761697969.14701736</v>
      </c>
      <c r="S517" s="23"/>
      <c r="W517" s="23">
        <v>32658</v>
      </c>
      <c r="X517" s="1">
        <f>[1]CalculateLowerTotal!N517</f>
        <v>11598247443.062757</v>
      </c>
    </row>
    <row r="518" spans="1:24" x14ac:dyDescent="0.3">
      <c r="A518" s="17">
        <v>32659</v>
      </c>
      <c r="B518" s="1">
        <v>10664278077.806095</v>
      </c>
      <c r="C518" s="1"/>
      <c r="D518" s="21">
        <v>32366</v>
      </c>
      <c r="E518" s="22">
        <v>0</v>
      </c>
      <c r="G518" s="23">
        <v>33131</v>
      </c>
      <c r="H518" s="24">
        <v>2562952383.1676216</v>
      </c>
      <c r="I518" s="24"/>
      <c r="J518" s="23">
        <v>32659</v>
      </c>
      <c r="K518" s="25">
        <v>10822754872.177515</v>
      </c>
      <c r="L518" s="25"/>
      <c r="M518" s="23">
        <v>32366</v>
      </c>
      <c r="N518" s="25">
        <v>0</v>
      </c>
      <c r="O518" s="25"/>
      <c r="P518" s="23">
        <v>33137</v>
      </c>
      <c r="Q518" s="24">
        <v>759368612.07467914</v>
      </c>
      <c r="S518" s="23"/>
      <c r="W518" s="23">
        <v>32659</v>
      </c>
      <c r="X518" s="1">
        <f>[1]CalculateLowerTotal!N518</f>
        <v>10728503432.642971</v>
      </c>
    </row>
    <row r="519" spans="1:24" x14ac:dyDescent="0.3">
      <c r="A519" s="17">
        <v>32660</v>
      </c>
      <c r="B519" s="1">
        <v>11500673526.912903</v>
      </c>
      <c r="C519" s="1"/>
      <c r="D519" s="21">
        <v>32367</v>
      </c>
      <c r="E519" s="22">
        <v>0</v>
      </c>
      <c r="G519" s="23">
        <v>33085</v>
      </c>
      <c r="H519" s="24">
        <v>2521967026.4102945</v>
      </c>
      <c r="I519" s="24"/>
      <c r="J519" s="23">
        <v>32660</v>
      </c>
      <c r="K519" s="25">
        <v>11566250132.71435</v>
      </c>
      <c r="L519" s="25"/>
      <c r="M519" s="23">
        <v>32367</v>
      </c>
      <c r="N519" s="25">
        <v>0</v>
      </c>
      <c r="O519" s="25"/>
      <c r="P519" s="23">
        <v>32840</v>
      </c>
      <c r="Q519" s="24">
        <v>747721854.20442736</v>
      </c>
      <c r="S519" s="23"/>
      <c r="W519" s="23">
        <v>32660</v>
      </c>
      <c r="X519" s="1">
        <f>[1]CalculateLowerTotal!N519</f>
        <v>11450587631.387207</v>
      </c>
    </row>
    <row r="520" spans="1:24" x14ac:dyDescent="0.3">
      <c r="A520" s="17">
        <v>32661</v>
      </c>
      <c r="B520" s="1">
        <v>9827854010.3122921</v>
      </c>
      <c r="C520" s="1"/>
      <c r="D520" s="21">
        <v>32368</v>
      </c>
      <c r="E520" s="22">
        <v>0</v>
      </c>
      <c r="G520" s="23">
        <v>32575</v>
      </c>
      <c r="H520" s="24">
        <v>2513769969.7704186</v>
      </c>
      <c r="I520" s="24"/>
      <c r="J520" s="23">
        <v>32661</v>
      </c>
      <c r="K520" s="25">
        <v>9874304106.0883179</v>
      </c>
      <c r="L520" s="25"/>
      <c r="M520" s="23">
        <v>32368</v>
      </c>
      <c r="N520" s="25">
        <v>0</v>
      </c>
      <c r="O520" s="25"/>
      <c r="P520" s="23">
        <v>33035</v>
      </c>
      <c r="Q520" s="24">
        <v>733745746.9050988</v>
      </c>
      <c r="S520" s="23"/>
      <c r="W520" s="23">
        <v>32661</v>
      </c>
      <c r="X520" s="1">
        <f>[1]CalculateLowerTotal!N520</f>
        <v>9775561065.0274353</v>
      </c>
    </row>
    <row r="521" spans="1:24" x14ac:dyDescent="0.3">
      <c r="A521" s="17">
        <v>32662</v>
      </c>
      <c r="B521" s="1">
        <v>8782338235.1383781</v>
      </c>
      <c r="C521" s="1"/>
      <c r="D521" s="21">
        <v>32369</v>
      </c>
      <c r="E521" s="22">
        <v>0</v>
      </c>
      <c r="G521" s="23">
        <v>32151</v>
      </c>
      <c r="H521" s="24">
        <v>2502840562.3088865</v>
      </c>
      <c r="I521" s="24"/>
      <c r="J521" s="23">
        <v>32662</v>
      </c>
      <c r="K521" s="25">
        <v>8782338235.1383781</v>
      </c>
      <c r="L521" s="25"/>
      <c r="M521" s="23">
        <v>32369</v>
      </c>
      <c r="N521" s="25">
        <v>0</v>
      </c>
      <c r="O521" s="25"/>
      <c r="P521" s="23">
        <v>33166</v>
      </c>
      <c r="Q521" s="24">
        <v>726757689.93872678</v>
      </c>
      <c r="S521" s="23"/>
      <c r="W521" s="23">
        <v>32662</v>
      </c>
      <c r="X521" s="1">
        <f>[1]CalculateLowerTotal!N521</f>
        <v>8694514852.7869949</v>
      </c>
    </row>
    <row r="522" spans="1:24" x14ac:dyDescent="0.3">
      <c r="A522" s="17">
        <v>32663</v>
      </c>
      <c r="B522" s="1">
        <v>8364126201.3912029</v>
      </c>
      <c r="C522" s="1"/>
      <c r="D522" s="21">
        <v>32371</v>
      </c>
      <c r="E522" s="22">
        <v>0</v>
      </c>
      <c r="G522" s="23">
        <v>33137</v>
      </c>
      <c r="H522" s="24">
        <v>2497375806.1929369</v>
      </c>
      <c r="I522" s="24"/>
      <c r="J522" s="23">
        <v>32663</v>
      </c>
      <c r="K522" s="25">
        <v>8364126201.3912029</v>
      </c>
      <c r="L522" s="25"/>
      <c r="M522" s="23">
        <v>32371</v>
      </c>
      <c r="N522" s="25">
        <v>0</v>
      </c>
      <c r="O522" s="25"/>
      <c r="P522" s="23">
        <v>33071</v>
      </c>
      <c r="Q522" s="24">
        <v>719769633.20068145</v>
      </c>
      <c r="S522" s="23"/>
      <c r="W522" s="23">
        <v>32663</v>
      </c>
      <c r="X522" s="1">
        <f>[1]CalculateLowerTotal!N522</f>
        <v>8280484939.3772907</v>
      </c>
    </row>
    <row r="523" spans="1:24" x14ac:dyDescent="0.3">
      <c r="A523" s="17">
        <v>32664</v>
      </c>
      <c r="B523" s="1">
        <v>98211834943.71582</v>
      </c>
      <c r="C523" s="1"/>
      <c r="D523" s="21">
        <v>32376</v>
      </c>
      <c r="E523" s="22">
        <v>0</v>
      </c>
      <c r="G523" s="23">
        <v>32539</v>
      </c>
      <c r="H523" s="24">
        <v>2453658061.6361761</v>
      </c>
      <c r="I523" s="24"/>
      <c r="J523" s="23">
        <v>32664</v>
      </c>
      <c r="K523" s="25">
        <v>155370162307.10425</v>
      </c>
      <c r="L523" s="25"/>
      <c r="M523" s="23">
        <v>32376</v>
      </c>
      <c r="N523" s="25">
        <v>0</v>
      </c>
      <c r="O523" s="25"/>
      <c r="P523" s="23">
        <v>32646</v>
      </c>
      <c r="Q523" s="24">
        <v>708122878.04920268</v>
      </c>
      <c r="S523" s="23"/>
      <c r="W523" s="23">
        <v>32664</v>
      </c>
      <c r="X523" s="1">
        <f>[1]CalculateLowerTotal!N523</f>
        <v>470597176183.67322</v>
      </c>
    </row>
    <row r="524" spans="1:24" x14ac:dyDescent="0.3">
      <c r="A524" s="17">
        <v>32665</v>
      </c>
      <c r="B524" s="1">
        <v>590654136288.32214</v>
      </c>
      <c r="C524" s="1"/>
      <c r="D524" s="21">
        <v>32377</v>
      </c>
      <c r="E524" s="22">
        <v>0</v>
      </c>
      <c r="G524" s="23">
        <v>32830</v>
      </c>
      <c r="H524" s="24">
        <v>2418137393.4010129</v>
      </c>
      <c r="I524" s="24"/>
      <c r="J524" s="23">
        <v>32665</v>
      </c>
      <c r="K524" s="25">
        <v>1035936691022.697</v>
      </c>
      <c r="L524" s="25"/>
      <c r="M524" s="23">
        <v>32377</v>
      </c>
      <c r="N524" s="25">
        <v>0</v>
      </c>
      <c r="O524" s="25"/>
      <c r="P524" s="23">
        <v>32892</v>
      </c>
      <c r="Q524" s="24">
        <v>696476121.0711081</v>
      </c>
      <c r="S524" s="23"/>
      <c r="W524" s="23">
        <v>32665</v>
      </c>
      <c r="X524" s="1">
        <f>[1]CalculateLowerTotal!N524</f>
        <v>1475079952219.5613</v>
      </c>
    </row>
    <row r="525" spans="1:24" x14ac:dyDescent="0.3">
      <c r="A525" s="17">
        <v>32666</v>
      </c>
      <c r="B525" s="1">
        <v>922637341520.79236</v>
      </c>
      <c r="C525" s="1"/>
      <c r="D525" s="21">
        <v>32380</v>
      </c>
      <c r="E525" s="22">
        <v>0</v>
      </c>
      <c r="G525" s="23">
        <v>33232</v>
      </c>
      <c r="H525" s="24">
        <v>2404475638.099906</v>
      </c>
      <c r="I525" s="24"/>
      <c r="J525" s="23">
        <v>32666</v>
      </c>
      <c r="K525" s="25">
        <v>2006555012815.9851</v>
      </c>
      <c r="L525" s="25"/>
      <c r="M525" s="23">
        <v>32380</v>
      </c>
      <c r="N525" s="25">
        <v>0</v>
      </c>
      <c r="O525" s="25"/>
      <c r="P525" s="23">
        <v>32169</v>
      </c>
      <c r="Q525" s="24">
        <v>691817422.7330606</v>
      </c>
      <c r="S525" s="23"/>
      <c r="W525" s="23">
        <v>32666</v>
      </c>
      <c r="X525" s="1">
        <f>[1]CalculateLowerTotal!N525</f>
        <v>2674510453230.1572</v>
      </c>
    </row>
    <row r="526" spans="1:24" x14ac:dyDescent="0.3">
      <c r="A526" s="17">
        <v>32667</v>
      </c>
      <c r="B526" s="1">
        <v>308469042898.04449</v>
      </c>
      <c r="C526" s="1"/>
      <c r="D526" s="21">
        <v>32381</v>
      </c>
      <c r="E526" s="22">
        <v>0</v>
      </c>
      <c r="G526" s="23">
        <v>32636</v>
      </c>
      <c r="H526" s="24">
        <v>2401743248.9088368</v>
      </c>
      <c r="I526" s="24"/>
      <c r="J526" s="23">
        <v>32667</v>
      </c>
      <c r="K526" s="25">
        <v>337456635758.64154</v>
      </c>
      <c r="L526" s="25"/>
      <c r="M526" s="23">
        <v>32381</v>
      </c>
      <c r="N526" s="25">
        <v>0</v>
      </c>
      <c r="O526" s="25"/>
      <c r="P526" s="23">
        <v>32631</v>
      </c>
      <c r="Q526" s="24">
        <v>689488064.38485694</v>
      </c>
      <c r="S526" s="23"/>
      <c r="W526" s="23">
        <v>32667</v>
      </c>
      <c r="X526" s="1">
        <f>[1]CalculateLowerTotal!N526</f>
        <v>343569518460.2337</v>
      </c>
    </row>
    <row r="527" spans="1:24" x14ac:dyDescent="0.3">
      <c r="A527" s="17">
        <v>32668</v>
      </c>
      <c r="B527" s="1">
        <v>471694644685.17914</v>
      </c>
      <c r="C527" s="1"/>
      <c r="D527" s="21">
        <v>32382</v>
      </c>
      <c r="E527" s="22">
        <v>0</v>
      </c>
      <c r="G527" s="23">
        <v>33017</v>
      </c>
      <c r="H527" s="24">
        <v>2333434264.6518025</v>
      </c>
      <c r="I527" s="24"/>
      <c r="J527" s="23">
        <v>32668</v>
      </c>
      <c r="K527" s="25">
        <v>834566266735.4646</v>
      </c>
      <c r="L527" s="25"/>
      <c r="M527" s="23">
        <v>32382</v>
      </c>
      <c r="N527" s="25">
        <v>0</v>
      </c>
      <c r="O527" s="25"/>
      <c r="P527" s="23">
        <v>32736</v>
      </c>
      <c r="Q527" s="24">
        <v>684829362.90663493</v>
      </c>
      <c r="S527" s="23"/>
      <c r="W527" s="23">
        <v>32668</v>
      </c>
      <c r="X527" s="1">
        <f>[1]CalculateLowerTotal!N527</f>
        <v>1318296347894.7827</v>
      </c>
    </row>
    <row r="528" spans="1:24" x14ac:dyDescent="0.3">
      <c r="A528" s="17">
        <v>32669</v>
      </c>
      <c r="B528" s="1">
        <v>253137667282.82657</v>
      </c>
      <c r="C528" s="1"/>
      <c r="D528" s="21">
        <v>32383</v>
      </c>
      <c r="E528" s="22">
        <v>0</v>
      </c>
      <c r="G528" s="23">
        <v>32439</v>
      </c>
      <c r="H528" s="24">
        <v>2330701892.5579858</v>
      </c>
      <c r="I528" s="24"/>
      <c r="J528" s="23">
        <v>32669</v>
      </c>
      <c r="K528" s="25">
        <v>277283520669.92841</v>
      </c>
      <c r="L528" s="25"/>
      <c r="M528" s="23">
        <v>32383</v>
      </c>
      <c r="N528" s="25">
        <v>0</v>
      </c>
      <c r="O528" s="25"/>
      <c r="P528" s="23">
        <v>32544</v>
      </c>
      <c r="Q528" s="24">
        <v>668523912.30536377</v>
      </c>
      <c r="S528" s="23"/>
      <c r="W528" s="23">
        <v>32669</v>
      </c>
      <c r="X528" s="1">
        <f>[1]CalculateLowerTotal!N528</f>
        <v>282367588371.7168</v>
      </c>
    </row>
    <row r="529" spans="1:24" x14ac:dyDescent="0.3">
      <c r="A529" s="17">
        <v>32670</v>
      </c>
      <c r="B529" s="1">
        <v>203340060286.47278</v>
      </c>
      <c r="C529" s="1"/>
      <c r="D529" s="21">
        <v>32385</v>
      </c>
      <c r="E529" s="22">
        <v>0</v>
      </c>
      <c r="G529" s="23">
        <v>32392</v>
      </c>
      <c r="H529" s="24">
        <v>2314307781.8627005</v>
      </c>
      <c r="I529" s="24"/>
      <c r="J529" s="23">
        <v>32670</v>
      </c>
      <c r="K529" s="25">
        <v>204627001212.90039</v>
      </c>
      <c r="L529" s="25"/>
      <c r="M529" s="23">
        <v>32385</v>
      </c>
      <c r="N529" s="25">
        <v>0</v>
      </c>
      <c r="O529" s="25"/>
      <c r="P529" s="23">
        <v>32537</v>
      </c>
      <c r="Q529" s="24">
        <v>661535840.79168653</v>
      </c>
      <c r="S529" s="23"/>
      <c r="W529" s="23">
        <v>32670</v>
      </c>
      <c r="X529" s="1">
        <f>[1]CalculateLowerTotal!N529</f>
        <v>202864912094.18823</v>
      </c>
    </row>
    <row r="530" spans="1:24" x14ac:dyDescent="0.3">
      <c r="A530" s="17">
        <v>32671</v>
      </c>
      <c r="B530" s="1">
        <v>172908245438.24713</v>
      </c>
      <c r="C530" s="1"/>
      <c r="D530" s="21">
        <v>32386</v>
      </c>
      <c r="E530" s="22">
        <v>0</v>
      </c>
      <c r="G530" s="23">
        <v>33061</v>
      </c>
      <c r="H530" s="24">
        <v>2297913647.5095906</v>
      </c>
      <c r="I530" s="24"/>
      <c r="J530" s="23">
        <v>32671</v>
      </c>
      <c r="K530" s="25">
        <v>173214269607.40131</v>
      </c>
      <c r="L530" s="25"/>
      <c r="M530" s="23">
        <v>32386</v>
      </c>
      <c r="N530" s="25">
        <v>0</v>
      </c>
      <c r="O530" s="25"/>
      <c r="P530" s="23">
        <v>32971</v>
      </c>
      <c r="Q530" s="24">
        <v>649889090.32226777</v>
      </c>
      <c r="S530" s="23"/>
      <c r="W530" s="23">
        <v>32671</v>
      </c>
      <c r="X530" s="1">
        <f>[1]CalculateLowerTotal!N530</f>
        <v>171538031348.07623</v>
      </c>
    </row>
    <row r="531" spans="1:24" x14ac:dyDescent="0.3">
      <c r="A531" s="17">
        <v>32672</v>
      </c>
      <c r="B531" s="1">
        <v>22583135020.078445</v>
      </c>
      <c r="C531" s="1"/>
      <c r="D531" s="21">
        <v>32387</v>
      </c>
      <c r="E531" s="22">
        <v>0</v>
      </c>
      <c r="G531" s="23">
        <v>32618</v>
      </c>
      <c r="H531" s="24">
        <v>2281519431.8451324</v>
      </c>
      <c r="I531" s="24"/>
      <c r="J531" s="23">
        <v>32672</v>
      </c>
      <c r="K531" s="25">
        <v>24247745391.280952</v>
      </c>
      <c r="L531" s="25"/>
      <c r="M531" s="23">
        <v>32387</v>
      </c>
      <c r="N531" s="25">
        <v>0</v>
      </c>
      <c r="O531" s="25"/>
      <c r="P531" s="23">
        <v>32539</v>
      </c>
      <c r="Q531" s="24">
        <v>645230388.04137588</v>
      </c>
      <c r="S531" s="23"/>
      <c r="W531" s="23">
        <v>32672</v>
      </c>
      <c r="X531" s="1">
        <f>[1]CalculateLowerTotal!N531</f>
        <v>34671110020.735451</v>
      </c>
    </row>
    <row r="532" spans="1:24" x14ac:dyDescent="0.3">
      <c r="A532" s="17">
        <v>32673</v>
      </c>
      <c r="B532" s="1">
        <v>232388748508.66449</v>
      </c>
      <c r="C532" s="1"/>
      <c r="D532" s="21">
        <v>32388</v>
      </c>
      <c r="E532" s="22">
        <v>0</v>
      </c>
      <c r="G532" s="23">
        <v>32883</v>
      </c>
      <c r="H532" s="24">
        <v>2267857662.6276555</v>
      </c>
      <c r="I532" s="24"/>
      <c r="J532" s="23">
        <v>32673</v>
      </c>
      <c r="K532" s="25">
        <v>936489189642.22485</v>
      </c>
      <c r="L532" s="25"/>
      <c r="M532" s="23">
        <v>32388</v>
      </c>
      <c r="N532" s="25">
        <v>0</v>
      </c>
      <c r="O532" s="25"/>
      <c r="P532" s="23">
        <v>32378</v>
      </c>
      <c r="Q532" s="24">
        <v>640571690.1927942</v>
      </c>
      <c r="S532" s="23"/>
      <c r="W532" s="23">
        <v>32673</v>
      </c>
      <c r="X532" s="1">
        <f>[1]CalculateLowerTotal!N532</f>
        <v>1580676520116.0891</v>
      </c>
    </row>
    <row r="533" spans="1:24" x14ac:dyDescent="0.3">
      <c r="A533" s="17">
        <v>32674</v>
      </c>
      <c r="B533" s="1">
        <v>167375234088.198</v>
      </c>
      <c r="C533" s="1"/>
      <c r="D533" s="21">
        <v>32389</v>
      </c>
      <c r="E533" s="22">
        <v>0</v>
      </c>
      <c r="G533" s="23">
        <v>32892</v>
      </c>
      <c r="H533" s="24">
        <v>2259660623.085032</v>
      </c>
      <c r="I533" s="24"/>
      <c r="J533" s="23">
        <v>32674</v>
      </c>
      <c r="K533" s="25">
        <v>476633844437.74377</v>
      </c>
      <c r="L533" s="25"/>
      <c r="M533" s="23">
        <v>32389</v>
      </c>
      <c r="N533" s="25">
        <v>0</v>
      </c>
      <c r="O533" s="25"/>
      <c r="P533" s="23">
        <v>33049</v>
      </c>
      <c r="Q533" s="24">
        <v>628924929.18724954</v>
      </c>
      <c r="S533" s="23"/>
      <c r="W533" s="23">
        <v>32674</v>
      </c>
      <c r="X533" s="1">
        <f>[1]CalculateLowerTotal!N533</f>
        <v>940593321817.72095</v>
      </c>
    </row>
    <row r="534" spans="1:24" x14ac:dyDescent="0.3">
      <c r="A534" s="17">
        <v>32675</v>
      </c>
      <c r="B534" s="1">
        <v>16310040369.035025</v>
      </c>
      <c r="C534" s="1"/>
      <c r="D534" s="21">
        <v>32391</v>
      </c>
      <c r="E534" s="22">
        <v>0</v>
      </c>
      <c r="G534" s="23">
        <v>33236</v>
      </c>
      <c r="H534" s="24">
        <v>2226872294.5384293</v>
      </c>
      <c r="I534" s="24"/>
      <c r="J534" s="23">
        <v>32675</v>
      </c>
      <c r="K534" s="25">
        <v>253815136994.82687</v>
      </c>
      <c r="L534" s="25"/>
      <c r="M534" s="23">
        <v>32391</v>
      </c>
      <c r="N534" s="25">
        <v>0</v>
      </c>
      <c r="O534" s="25"/>
      <c r="P534" s="23">
        <v>33093</v>
      </c>
      <c r="Q534" s="24">
        <v>614948818.13571024</v>
      </c>
      <c r="S534" s="23"/>
      <c r="W534" s="23">
        <v>32675</v>
      </c>
      <c r="X534" s="1">
        <f>[1]CalculateLowerTotal!N534</f>
        <v>370060825629.46887</v>
      </c>
    </row>
    <row r="535" spans="1:24" x14ac:dyDescent="0.3">
      <c r="A535" s="17">
        <v>32676</v>
      </c>
      <c r="B535" s="1">
        <v>17982888504.023766</v>
      </c>
      <c r="C535" s="1"/>
      <c r="D535" s="21">
        <v>32392</v>
      </c>
      <c r="E535" s="22">
        <v>0</v>
      </c>
      <c r="G535" s="23">
        <v>32632</v>
      </c>
      <c r="H535" s="24">
        <v>2213210525.5197592</v>
      </c>
      <c r="I535" s="24"/>
      <c r="J535" s="23">
        <v>32676</v>
      </c>
      <c r="K535" s="25">
        <v>45306474959.606201</v>
      </c>
      <c r="L535" s="25"/>
      <c r="M535" s="23">
        <v>32392</v>
      </c>
      <c r="N535" s="25">
        <v>0</v>
      </c>
      <c r="O535" s="25"/>
      <c r="P535" s="23">
        <v>32335</v>
      </c>
      <c r="Q535" s="24">
        <v>612619466.91282761</v>
      </c>
      <c r="S535" s="23"/>
      <c r="W535" s="23">
        <v>32676</v>
      </c>
      <c r="X535" s="1">
        <f>[1]CalculateLowerTotal!N535</f>
        <v>52733606613.688606</v>
      </c>
    </row>
    <row r="536" spans="1:24" x14ac:dyDescent="0.3">
      <c r="A536" s="17">
        <v>32677</v>
      </c>
      <c r="B536" s="1">
        <v>15264524593.861124</v>
      </c>
      <c r="C536" s="1"/>
      <c r="D536" s="21">
        <v>32393</v>
      </c>
      <c r="E536" s="22">
        <v>0</v>
      </c>
      <c r="G536" s="23">
        <v>32602</v>
      </c>
      <c r="H536" s="24">
        <v>2202281095.3944273</v>
      </c>
      <c r="I536" s="24"/>
      <c r="J536" s="23">
        <v>32677</v>
      </c>
      <c r="K536" s="25">
        <v>28718658598.122437</v>
      </c>
      <c r="L536" s="25"/>
      <c r="M536" s="23">
        <v>32393</v>
      </c>
      <c r="N536" s="25">
        <v>0</v>
      </c>
      <c r="O536" s="25"/>
      <c r="P536" s="23">
        <v>32672</v>
      </c>
      <c r="Q536" s="24">
        <v>610290117.21528971</v>
      </c>
      <c r="S536" s="23"/>
      <c r="W536" s="23">
        <v>32677</v>
      </c>
      <c r="X536" s="1">
        <f>[1]CalculateLowerTotal!N536</f>
        <v>32272572774.309769</v>
      </c>
    </row>
    <row r="537" spans="1:24" x14ac:dyDescent="0.3">
      <c r="A537" s="17">
        <v>32678</v>
      </c>
      <c r="B537" s="1">
        <v>11709793852.980072</v>
      </c>
      <c r="C537" s="1"/>
      <c r="D537" s="21">
        <v>32394</v>
      </c>
      <c r="E537" s="22">
        <v>0</v>
      </c>
      <c r="G537" s="23">
        <v>32736</v>
      </c>
      <c r="H537" s="24">
        <v>2199548717.7340636</v>
      </c>
      <c r="I537" s="24"/>
      <c r="J537" s="23">
        <v>32678</v>
      </c>
      <c r="K537" s="25">
        <v>12690710620.392553</v>
      </c>
      <c r="L537" s="25"/>
      <c r="M537" s="23">
        <v>32394</v>
      </c>
      <c r="N537" s="25">
        <v>0</v>
      </c>
      <c r="O537" s="25"/>
      <c r="P537" s="23">
        <v>32211</v>
      </c>
      <c r="Q537" s="24">
        <v>607960762.52275872</v>
      </c>
      <c r="S537" s="23"/>
      <c r="W537" s="23">
        <v>32678</v>
      </c>
      <c r="X537" s="1">
        <f>[1]CalculateLowerTotal!N537</f>
        <v>12761798397.730709</v>
      </c>
    </row>
    <row r="538" spans="1:24" x14ac:dyDescent="0.3">
      <c r="A538" s="17">
        <v>32679</v>
      </c>
      <c r="B538" s="1">
        <v>117577627091.84471</v>
      </c>
      <c r="C538" s="1"/>
      <c r="D538" s="21">
        <v>32397</v>
      </c>
      <c r="E538" s="22">
        <v>0</v>
      </c>
      <c r="G538" s="23">
        <v>32979</v>
      </c>
      <c r="H538" s="24">
        <v>2177689837.0064597</v>
      </c>
      <c r="I538" s="24"/>
      <c r="J538" s="23">
        <v>32679</v>
      </c>
      <c r="K538" s="25">
        <v>133130117336.67825</v>
      </c>
      <c r="L538" s="25"/>
      <c r="M538" s="23">
        <v>32397</v>
      </c>
      <c r="N538" s="25">
        <v>0</v>
      </c>
      <c r="O538" s="25"/>
      <c r="P538" s="23">
        <v>33017</v>
      </c>
      <c r="Q538" s="24">
        <v>600972710.13485837</v>
      </c>
      <c r="S538" s="23"/>
      <c r="W538" s="23">
        <v>32679</v>
      </c>
      <c r="X538" s="1">
        <f>[1]CalculateLowerTotal!N538</f>
        <v>217920916070.79858</v>
      </c>
    </row>
    <row r="539" spans="1:24" x14ac:dyDescent="0.3">
      <c r="A539" s="17">
        <v>32680</v>
      </c>
      <c r="B539" s="1">
        <v>178441256788.2955</v>
      </c>
      <c r="C539" s="1"/>
      <c r="D539" s="21">
        <v>32398</v>
      </c>
      <c r="E539" s="22">
        <v>0</v>
      </c>
      <c r="G539" s="23">
        <v>32436</v>
      </c>
      <c r="H539" s="24">
        <v>2153098595.9145484</v>
      </c>
      <c r="I539" s="24"/>
      <c r="J539" s="23">
        <v>32680</v>
      </c>
      <c r="K539" s="25">
        <v>233159139225.95041</v>
      </c>
      <c r="L539" s="25"/>
      <c r="M539" s="23">
        <v>32398</v>
      </c>
      <c r="N539" s="25">
        <v>0</v>
      </c>
      <c r="O539" s="25"/>
      <c r="P539" s="23">
        <v>32556</v>
      </c>
      <c r="Q539" s="24">
        <v>598643351.48538232</v>
      </c>
      <c r="S539" s="23"/>
      <c r="W539" s="23">
        <v>32680</v>
      </c>
      <c r="X539" s="1">
        <f>[1]CalculateLowerTotal!N539</f>
        <v>364766989577.23071</v>
      </c>
    </row>
    <row r="540" spans="1:24" x14ac:dyDescent="0.3">
      <c r="A540" s="17">
        <v>32681</v>
      </c>
      <c r="B540" s="1">
        <v>113427742367.82819</v>
      </c>
      <c r="C540" s="1"/>
      <c r="D540" s="21">
        <v>32399</v>
      </c>
      <c r="E540" s="22">
        <v>0</v>
      </c>
      <c r="G540" s="23">
        <v>32361</v>
      </c>
      <c r="H540" s="24">
        <v>2114845628.9447072</v>
      </c>
      <c r="I540" s="24"/>
      <c r="J540" s="23">
        <v>32681</v>
      </c>
      <c r="K540" s="25">
        <v>485518214117.97479</v>
      </c>
      <c r="L540" s="25"/>
      <c r="M540" s="23">
        <v>32399</v>
      </c>
      <c r="N540" s="25">
        <v>0</v>
      </c>
      <c r="O540" s="25"/>
      <c r="P540" s="23">
        <v>33161</v>
      </c>
      <c r="Q540" s="24">
        <v>593984653.16848624</v>
      </c>
      <c r="S540" s="23"/>
      <c r="W540" s="23">
        <v>32681</v>
      </c>
      <c r="X540" s="1">
        <f>[1]CalculateLowerTotal!N540</f>
        <v>602832605328.1947</v>
      </c>
    </row>
    <row r="541" spans="1:24" x14ac:dyDescent="0.3">
      <c r="A541" s="17">
        <v>32682</v>
      </c>
      <c r="B541" s="1">
        <v>131410155466.96346</v>
      </c>
      <c r="C541" s="1"/>
      <c r="D541" s="21">
        <v>32400</v>
      </c>
      <c r="E541" s="22">
        <v>0</v>
      </c>
      <c r="G541" s="23">
        <v>33161</v>
      </c>
      <c r="H541" s="24">
        <v>2092986720.9807851</v>
      </c>
      <c r="I541" s="24"/>
      <c r="J541" s="23">
        <v>32682</v>
      </c>
      <c r="K541" s="25">
        <v>560959527211.83655</v>
      </c>
      <c r="L541" s="25"/>
      <c r="M541" s="23">
        <v>32400</v>
      </c>
      <c r="N541" s="25">
        <v>0</v>
      </c>
      <c r="O541" s="25"/>
      <c r="P541" s="23">
        <v>32856</v>
      </c>
      <c r="Q541" s="24">
        <v>593984652.66003835</v>
      </c>
      <c r="S541" s="23"/>
      <c r="W541" s="23">
        <v>32682</v>
      </c>
      <c r="X541" s="1">
        <f>[1]CalculateLowerTotal!N541</f>
        <v>3002388503571.667</v>
      </c>
    </row>
    <row r="542" spans="1:24" x14ac:dyDescent="0.3">
      <c r="A542" s="17">
        <v>32683</v>
      </c>
      <c r="B542" s="1">
        <v>112044615741.7944</v>
      </c>
      <c r="C542" s="1"/>
      <c r="D542" s="21">
        <v>32401</v>
      </c>
      <c r="E542" s="22">
        <v>0</v>
      </c>
      <c r="G542" s="23">
        <v>32710</v>
      </c>
      <c r="H542" s="24">
        <v>2082057269.7820969</v>
      </c>
      <c r="I542" s="24"/>
      <c r="J542" s="23">
        <v>32683</v>
      </c>
      <c r="K542" s="25">
        <v>349819262417.26965</v>
      </c>
      <c r="L542" s="25"/>
      <c r="M542" s="23">
        <v>32401</v>
      </c>
      <c r="N542" s="25">
        <v>0</v>
      </c>
      <c r="O542" s="25"/>
      <c r="P542" s="23">
        <v>33061</v>
      </c>
      <c r="Q542" s="24">
        <v>586996599.08331895</v>
      </c>
      <c r="S542" s="23"/>
      <c r="W542" s="23">
        <v>32683</v>
      </c>
      <c r="X542" s="1">
        <f>[1]CalculateLowerTotal!N542</f>
        <v>465130701711.10608</v>
      </c>
    </row>
    <row r="543" spans="1:24" x14ac:dyDescent="0.3">
      <c r="A543" s="17">
        <v>32684</v>
      </c>
      <c r="B543" s="1">
        <v>87145812243.617859</v>
      </c>
      <c r="C543" s="1"/>
      <c r="D543" s="21">
        <v>32402</v>
      </c>
      <c r="E543" s="22">
        <v>0</v>
      </c>
      <c r="G543" s="23">
        <v>32547</v>
      </c>
      <c r="H543" s="24">
        <v>2079324916.5747783</v>
      </c>
      <c r="I543" s="24"/>
      <c r="J543" s="23">
        <v>32684</v>
      </c>
      <c r="K543" s="25">
        <v>101315824177.1694</v>
      </c>
      <c r="L543" s="25"/>
      <c r="M543" s="23">
        <v>32402</v>
      </c>
      <c r="N543" s="25">
        <v>0</v>
      </c>
      <c r="O543" s="25"/>
      <c r="P543" s="23">
        <v>32636</v>
      </c>
      <c r="Q543" s="24">
        <v>580008545.06404674</v>
      </c>
      <c r="S543" s="23"/>
      <c r="W543" s="23">
        <v>32684</v>
      </c>
      <c r="X543" s="1">
        <f>[1]CalculateLowerTotal!N543</f>
        <v>104812290600.45111</v>
      </c>
    </row>
    <row r="544" spans="1:24" x14ac:dyDescent="0.3">
      <c r="A544" s="17">
        <v>32685</v>
      </c>
      <c r="B544" s="1">
        <v>11500673526.912903</v>
      </c>
      <c r="C544" s="1"/>
      <c r="D544" s="21">
        <v>32404</v>
      </c>
      <c r="E544" s="22">
        <v>0</v>
      </c>
      <c r="G544" s="23">
        <v>32878</v>
      </c>
      <c r="H544" s="24">
        <v>2068395497.9801519</v>
      </c>
      <c r="I544" s="24"/>
      <c r="J544" s="23">
        <v>32685</v>
      </c>
      <c r="K544" s="25">
        <v>12951555976.392746</v>
      </c>
      <c r="L544" s="25"/>
      <c r="M544" s="23">
        <v>32404</v>
      </c>
      <c r="N544" s="25">
        <v>0</v>
      </c>
      <c r="O544" s="25"/>
      <c r="P544" s="23">
        <v>32632</v>
      </c>
      <c r="Q544" s="24">
        <v>580008543.87061763</v>
      </c>
      <c r="S544" s="23"/>
      <c r="W544" s="23">
        <v>32685</v>
      </c>
      <c r="X544" s="1">
        <f>[1]CalculateLowerTotal!N544</f>
        <v>13150478989.647001</v>
      </c>
    </row>
    <row r="545" spans="1:24" x14ac:dyDescent="0.3">
      <c r="A545" s="17">
        <v>32686</v>
      </c>
      <c r="B545" s="1">
        <v>10455157751.739002</v>
      </c>
      <c r="C545" s="1"/>
      <c r="D545" s="21">
        <v>32405</v>
      </c>
      <c r="E545" s="22">
        <v>0</v>
      </c>
      <c r="G545" s="23">
        <v>33171</v>
      </c>
      <c r="H545" s="24">
        <v>2046536634.150996</v>
      </c>
      <c r="I545" s="24"/>
      <c r="J545" s="23">
        <v>32686</v>
      </c>
      <c r="K545" s="25">
        <v>10772111356.783871</v>
      </c>
      <c r="L545" s="25"/>
      <c r="M545" s="23">
        <v>32405</v>
      </c>
      <c r="N545" s="25">
        <v>0</v>
      </c>
      <c r="O545" s="25"/>
      <c r="P545" s="23">
        <v>32951</v>
      </c>
      <c r="Q545" s="24">
        <v>575349837.83751595</v>
      </c>
      <c r="S545" s="23"/>
      <c r="W545" s="23">
        <v>32686</v>
      </c>
      <c r="X545" s="1">
        <f>[1]CalculateLowerTotal!N545</f>
        <v>10720294679.964952</v>
      </c>
    </row>
    <row r="546" spans="1:24" x14ac:dyDescent="0.3">
      <c r="A546" s="17">
        <v>32687</v>
      </c>
      <c r="B546" s="1">
        <v>10246066044.05928</v>
      </c>
      <c r="C546" s="1"/>
      <c r="D546" s="21">
        <v>32407</v>
      </c>
      <c r="E546" s="22">
        <v>0</v>
      </c>
      <c r="G546" s="23">
        <v>32958</v>
      </c>
      <c r="H546" s="24">
        <v>2041071936.0861797</v>
      </c>
      <c r="I546" s="24"/>
      <c r="J546" s="23">
        <v>32687</v>
      </c>
      <c r="K546" s="25">
        <v>10390881045.953009</v>
      </c>
      <c r="L546" s="25"/>
      <c r="M546" s="23">
        <v>32407</v>
      </c>
      <c r="N546" s="25">
        <v>0</v>
      </c>
      <c r="O546" s="25"/>
      <c r="P546" s="23">
        <v>32589</v>
      </c>
      <c r="Q546" s="24">
        <v>568361781.0712688</v>
      </c>
      <c r="S546" s="23"/>
      <c r="W546" s="23">
        <v>32687</v>
      </c>
      <c r="X546" s="1">
        <f>[1]CalculateLowerTotal!N546</f>
        <v>10293960290.087093</v>
      </c>
    </row>
    <row r="547" spans="1:24" x14ac:dyDescent="0.3">
      <c r="A547" s="17">
        <v>32688</v>
      </c>
      <c r="B547" s="1">
        <v>8991429942.8176746</v>
      </c>
      <c r="C547" s="1"/>
      <c r="D547" s="21">
        <v>32408</v>
      </c>
      <c r="E547" s="22">
        <v>0</v>
      </c>
      <c r="G547" s="23">
        <v>32836</v>
      </c>
      <c r="H547" s="24">
        <v>2032874853.9992306</v>
      </c>
      <c r="I547" s="24"/>
      <c r="J547" s="23">
        <v>32688</v>
      </c>
      <c r="K547" s="25">
        <v>9057006548.6191216</v>
      </c>
      <c r="L547" s="25"/>
      <c r="M547" s="23">
        <v>32408</v>
      </c>
      <c r="N547" s="25">
        <v>0</v>
      </c>
      <c r="O547" s="25"/>
      <c r="P547" s="23">
        <v>32381</v>
      </c>
      <c r="Q547" s="24">
        <v>561373725.63024044</v>
      </c>
      <c r="S547" s="23"/>
      <c r="W547" s="23">
        <v>32688</v>
      </c>
      <c r="X547" s="1">
        <f>[1]CalculateLowerTotal!N547</f>
        <v>8966436483.1329308</v>
      </c>
    </row>
    <row r="548" spans="1:24" x14ac:dyDescent="0.3">
      <c r="A548" s="17">
        <v>32689</v>
      </c>
      <c r="B548" s="1">
        <v>8155034493.7113686</v>
      </c>
      <c r="C548" s="1"/>
      <c r="D548" s="21">
        <v>32409</v>
      </c>
      <c r="E548" s="22">
        <v>0</v>
      </c>
      <c r="G548" s="23">
        <v>33201</v>
      </c>
      <c r="H548" s="24">
        <v>2021945369.0036488</v>
      </c>
      <c r="I548" s="24"/>
      <c r="J548" s="23">
        <v>32689</v>
      </c>
      <c r="K548" s="25">
        <v>8193287513.7622128</v>
      </c>
      <c r="L548" s="25"/>
      <c r="M548" s="23">
        <v>32409</v>
      </c>
      <c r="N548" s="25">
        <v>0</v>
      </c>
      <c r="O548" s="25"/>
      <c r="P548" s="23">
        <v>32754</v>
      </c>
      <c r="Q548" s="24">
        <v>554385667.82350588</v>
      </c>
      <c r="S548" s="23"/>
      <c r="W548" s="23">
        <v>32689</v>
      </c>
      <c r="X548" s="1">
        <f>[1]CalculateLowerTotal!N548</f>
        <v>8111354638.6245909</v>
      </c>
    </row>
    <row r="549" spans="1:24" x14ac:dyDescent="0.3">
      <c r="A549" s="17">
        <v>32690</v>
      </c>
      <c r="B549" s="1">
        <v>7736822459.9644613</v>
      </c>
      <c r="C549" s="1"/>
      <c r="D549" s="21">
        <v>32412</v>
      </c>
      <c r="E549" s="22">
        <v>0</v>
      </c>
      <c r="G549" s="23">
        <v>32951</v>
      </c>
      <c r="H549" s="24">
        <v>2019213049.5932245</v>
      </c>
      <c r="I549" s="24"/>
      <c r="J549" s="23">
        <v>32690</v>
      </c>
      <c r="K549" s="25">
        <v>7736822459.9644613</v>
      </c>
      <c r="L549" s="25"/>
      <c r="M549" s="23">
        <v>32412</v>
      </c>
      <c r="N549" s="25">
        <v>0</v>
      </c>
      <c r="O549" s="25"/>
      <c r="P549" s="23">
        <v>32392</v>
      </c>
      <c r="Q549" s="24">
        <v>552056323.40352094</v>
      </c>
      <c r="S549" s="23"/>
      <c r="W549" s="23">
        <v>32690</v>
      </c>
      <c r="X549" s="1">
        <f>[1]CalculateLowerTotal!N549</f>
        <v>7659454235.3648167</v>
      </c>
    </row>
    <row r="550" spans="1:24" x14ac:dyDescent="0.3">
      <c r="A550" s="17">
        <v>32691</v>
      </c>
      <c r="B550" s="1">
        <v>7527702133.8960123</v>
      </c>
      <c r="C550" s="1"/>
      <c r="D550" s="21">
        <v>32413</v>
      </c>
      <c r="E550" s="22">
        <v>0</v>
      </c>
      <c r="G550" s="23">
        <v>32876</v>
      </c>
      <c r="H550" s="24">
        <v>2002818877.8647265</v>
      </c>
      <c r="I550" s="24"/>
      <c r="J550" s="23">
        <v>32691</v>
      </c>
      <c r="K550" s="25">
        <v>7527702133.8960123</v>
      </c>
      <c r="L550" s="25"/>
      <c r="M550" s="23">
        <v>32413</v>
      </c>
      <c r="N550" s="25">
        <v>0</v>
      </c>
      <c r="O550" s="25"/>
      <c r="P550" s="23">
        <v>32151</v>
      </c>
      <c r="Q550" s="24">
        <v>547397618.30731916</v>
      </c>
      <c r="S550" s="23"/>
      <c r="W550" s="23">
        <v>32691</v>
      </c>
      <c r="X550" s="1">
        <f>[1]CalculateLowerTotal!N550</f>
        <v>7452425112.5570517</v>
      </c>
    </row>
    <row r="551" spans="1:24" x14ac:dyDescent="0.3">
      <c r="A551" s="17">
        <v>32692</v>
      </c>
      <c r="B551" s="1">
        <v>7318610426.2173014</v>
      </c>
      <c r="C551" s="1"/>
      <c r="D551" s="21">
        <v>32414</v>
      </c>
      <c r="E551" s="22">
        <v>0</v>
      </c>
      <c r="G551" s="23">
        <v>32386</v>
      </c>
      <c r="H551" s="24">
        <v>1997354171.0524788</v>
      </c>
      <c r="I551" s="24"/>
      <c r="J551" s="23">
        <v>32692</v>
      </c>
      <c r="K551" s="25">
        <v>7318610426.2173014</v>
      </c>
      <c r="L551" s="25"/>
      <c r="M551" s="23">
        <v>32414</v>
      </c>
      <c r="N551" s="25">
        <v>0</v>
      </c>
      <c r="O551" s="25"/>
      <c r="P551" s="23">
        <v>32465</v>
      </c>
      <c r="Q551" s="24">
        <v>542738916.77025282</v>
      </c>
      <c r="S551" s="23"/>
      <c r="W551" s="23">
        <v>32692</v>
      </c>
      <c r="X551" s="1">
        <f>[1]CalculateLowerTotal!N551</f>
        <v>7245424321.9551287</v>
      </c>
    </row>
    <row r="552" spans="1:24" x14ac:dyDescent="0.3">
      <c r="A552" s="17">
        <v>32693</v>
      </c>
      <c r="B552" s="1">
        <v>395615107564.58777</v>
      </c>
      <c r="C552" s="1"/>
      <c r="D552" s="21">
        <v>32415</v>
      </c>
      <c r="E552" s="22">
        <v>0</v>
      </c>
      <c r="G552" s="23">
        <v>32544</v>
      </c>
      <c r="H552" s="24">
        <v>1997354150.3767331</v>
      </c>
      <c r="I552" s="24"/>
      <c r="J552" s="23">
        <v>32693</v>
      </c>
      <c r="K552" s="25">
        <v>1654258906850.1479</v>
      </c>
      <c r="L552" s="25"/>
      <c r="M552" s="23">
        <v>32415</v>
      </c>
      <c r="N552" s="25">
        <v>0</v>
      </c>
      <c r="O552" s="25"/>
      <c r="P552" s="23">
        <v>32451</v>
      </c>
      <c r="Q552" s="24">
        <v>542738913.34046698</v>
      </c>
      <c r="S552" s="23"/>
      <c r="W552" s="23">
        <v>32693</v>
      </c>
      <c r="X552" s="1">
        <f>[1]CalculateLowerTotal!N552</f>
        <v>10454697470813.795</v>
      </c>
    </row>
    <row r="553" spans="1:24" x14ac:dyDescent="0.3">
      <c r="A553" s="17">
        <v>32694</v>
      </c>
      <c r="B553" s="1">
        <v>145242936265.04599</v>
      </c>
      <c r="C553" s="1"/>
      <c r="D553" s="21">
        <v>32416</v>
      </c>
      <c r="E553" s="22">
        <v>0</v>
      </c>
      <c r="G553" s="23">
        <v>33111</v>
      </c>
      <c r="H553" s="24">
        <v>1994621815.4594979</v>
      </c>
      <c r="I553" s="24"/>
      <c r="J553" s="23">
        <v>32694</v>
      </c>
      <c r="K553" s="25">
        <v>344681176634.4209</v>
      </c>
      <c r="L553" s="25"/>
      <c r="M553" s="23">
        <v>32416</v>
      </c>
      <c r="N553" s="25">
        <v>0</v>
      </c>
      <c r="O553" s="25"/>
      <c r="P553" s="23">
        <v>32230</v>
      </c>
      <c r="Q553" s="24">
        <v>538080214.046808</v>
      </c>
      <c r="S553" s="23"/>
      <c r="W553" s="23">
        <v>32694</v>
      </c>
      <c r="X553" s="1">
        <f>[1]CalculateLowerTotal!N553</f>
        <v>591604917281.75354</v>
      </c>
    </row>
    <row r="554" spans="1:24" x14ac:dyDescent="0.3">
      <c r="A554" s="17">
        <v>32695</v>
      </c>
      <c r="B554" s="1">
        <v>189507531911.34955</v>
      </c>
      <c r="C554" s="1"/>
      <c r="D554" s="21">
        <v>32417</v>
      </c>
      <c r="E554" s="22">
        <v>0</v>
      </c>
      <c r="G554" s="23">
        <v>33195</v>
      </c>
      <c r="H554" s="24">
        <v>1964565867.1577291</v>
      </c>
      <c r="I554" s="24"/>
      <c r="J554" s="23">
        <v>32695</v>
      </c>
      <c r="K554" s="25">
        <v>842310427002.97119</v>
      </c>
      <c r="L554" s="25"/>
      <c r="M554" s="23">
        <v>32417</v>
      </c>
      <c r="N554" s="25">
        <v>0</v>
      </c>
      <c r="O554" s="25"/>
      <c r="P554" s="23">
        <v>32830</v>
      </c>
      <c r="Q554" s="24">
        <v>538080212.01301622</v>
      </c>
      <c r="S554" s="23"/>
      <c r="W554" s="23">
        <v>32695</v>
      </c>
      <c r="X554" s="1">
        <f>[1]CalculateLowerTotal!N554</f>
        <v>1442377491553.8582</v>
      </c>
    </row>
    <row r="555" spans="1:24" x14ac:dyDescent="0.3">
      <c r="A555" s="17">
        <v>32696</v>
      </c>
      <c r="B555" s="1">
        <v>84379306568.592056</v>
      </c>
      <c r="C555" s="1"/>
      <c r="D555" s="21">
        <v>32421</v>
      </c>
      <c r="E555" s="22">
        <v>0</v>
      </c>
      <c r="G555" s="23">
        <v>33049</v>
      </c>
      <c r="H555" s="24">
        <v>1959101142.8506196</v>
      </c>
      <c r="I555" s="24"/>
      <c r="J555" s="23">
        <v>32696</v>
      </c>
      <c r="K555" s="25">
        <v>128774669784.34447</v>
      </c>
      <c r="L555" s="25"/>
      <c r="M555" s="23">
        <v>32421</v>
      </c>
      <c r="N555" s="25">
        <v>0</v>
      </c>
      <c r="O555" s="25"/>
      <c r="P555" s="23">
        <v>32602</v>
      </c>
      <c r="Q555" s="24">
        <v>535750862.69918668</v>
      </c>
      <c r="S555" s="23"/>
      <c r="W555" s="23">
        <v>32696</v>
      </c>
      <c r="X555" s="1">
        <f>[1]CalculateLowerTotal!N555</f>
        <v>141838058234.05728</v>
      </c>
    </row>
    <row r="556" spans="1:24" x14ac:dyDescent="0.3">
      <c r="A556" s="17">
        <v>32697</v>
      </c>
      <c r="B556" s="1">
        <v>65013514420.466492</v>
      </c>
      <c r="C556" s="1"/>
      <c r="D556" s="21">
        <v>32422</v>
      </c>
      <c r="E556" s="22">
        <v>0</v>
      </c>
      <c r="G556" s="23">
        <v>32653</v>
      </c>
      <c r="H556" s="24">
        <v>1948171693.4411788</v>
      </c>
      <c r="I556" s="24"/>
      <c r="J556" s="23">
        <v>32697</v>
      </c>
      <c r="K556" s="25">
        <v>66308652423.812103</v>
      </c>
      <c r="L556" s="25"/>
      <c r="M556" s="23">
        <v>32422</v>
      </c>
      <c r="N556" s="25">
        <v>0</v>
      </c>
      <c r="O556" s="25"/>
      <c r="P556" s="23">
        <v>32841</v>
      </c>
      <c r="Q556" s="24">
        <v>528762807.41354007</v>
      </c>
      <c r="S556" s="23"/>
      <c r="W556" s="23">
        <v>32697</v>
      </c>
      <c r="X556" s="1">
        <f>[1]CalculateLowerTotal!N556</f>
        <v>65925088090.945305</v>
      </c>
    </row>
    <row r="557" spans="1:24" x14ac:dyDescent="0.3">
      <c r="A557" s="17">
        <v>32698</v>
      </c>
      <c r="B557" s="1">
        <v>8573246527.4580688</v>
      </c>
      <c r="C557" s="1"/>
      <c r="D557" s="21">
        <v>32423</v>
      </c>
      <c r="E557" s="22">
        <v>0</v>
      </c>
      <c r="G557" s="23">
        <v>32840</v>
      </c>
      <c r="H557" s="24">
        <v>1942707010.0879514</v>
      </c>
      <c r="I557" s="24"/>
      <c r="J557" s="23">
        <v>32698</v>
      </c>
      <c r="K557" s="25">
        <v>8879270697.4074764</v>
      </c>
      <c r="L557" s="25"/>
      <c r="M557" s="23">
        <v>32423</v>
      </c>
      <c r="N557" s="25">
        <v>0</v>
      </c>
      <c r="O557" s="25"/>
      <c r="P557" s="23">
        <v>32575</v>
      </c>
      <c r="Q557" s="24">
        <v>528762805.37974811</v>
      </c>
      <c r="S557" s="23"/>
      <c r="W557" s="23">
        <v>32698</v>
      </c>
      <c r="X557" s="1">
        <f>[1]CalculateLowerTotal!N557</f>
        <v>8846382427.1823215</v>
      </c>
    </row>
    <row r="558" spans="1:24" x14ac:dyDescent="0.3">
      <c r="A558" s="17">
        <v>32699</v>
      </c>
      <c r="B558" s="1">
        <v>7945914167.6437597</v>
      </c>
      <c r="C558" s="1"/>
      <c r="D558" s="21">
        <v>32424</v>
      </c>
      <c r="E558" s="22">
        <v>0</v>
      </c>
      <c r="G558" s="23">
        <v>32731</v>
      </c>
      <c r="H558" s="24">
        <v>1939974639.1869659</v>
      </c>
      <c r="I558" s="24"/>
      <c r="J558" s="23">
        <v>32699</v>
      </c>
      <c r="K558" s="25">
        <v>8082532094.0111122</v>
      </c>
      <c r="L558" s="25"/>
      <c r="M558" s="23">
        <v>32424</v>
      </c>
      <c r="N558" s="25">
        <v>0</v>
      </c>
      <c r="O558" s="25"/>
      <c r="P558" s="23">
        <v>32654</v>
      </c>
      <c r="Q558" s="24">
        <v>519445404.98669505</v>
      </c>
      <c r="S558" s="23"/>
      <c r="W558" s="23">
        <v>32699</v>
      </c>
      <c r="X558" s="1">
        <f>[1]CalculateLowerTotal!N558</f>
        <v>8004036124.6022062</v>
      </c>
    </row>
    <row r="559" spans="1:24" x14ac:dyDescent="0.3">
      <c r="A559" s="17">
        <v>32700</v>
      </c>
      <c r="B559" s="1">
        <v>7527702133.8960123</v>
      </c>
      <c r="C559" s="1"/>
      <c r="D559" s="21">
        <v>32425</v>
      </c>
      <c r="E559" s="22">
        <v>0</v>
      </c>
      <c r="G559" s="23">
        <v>32159</v>
      </c>
      <c r="H559" s="24">
        <v>1937242302.0272069</v>
      </c>
      <c r="I559" s="24"/>
      <c r="J559" s="23">
        <v>32700</v>
      </c>
      <c r="K559" s="25">
        <v>7593278739.6974602</v>
      </c>
      <c r="L559" s="25"/>
      <c r="M559" s="23">
        <v>32425</v>
      </c>
      <c r="N559" s="25">
        <v>0</v>
      </c>
      <c r="O559" s="25"/>
      <c r="P559" s="23">
        <v>32878</v>
      </c>
      <c r="Q559" s="24">
        <v>507798642.2768333</v>
      </c>
      <c r="S559" s="23"/>
      <c r="W559" s="23">
        <v>32700</v>
      </c>
      <c r="X559" s="1">
        <f>[1]CalculateLowerTotal!N559</f>
        <v>7517345952.3004856</v>
      </c>
    </row>
    <row r="560" spans="1:24" x14ac:dyDescent="0.3">
      <c r="A560" s="17">
        <v>32701</v>
      </c>
      <c r="B560" s="1">
        <v>7109518718.5373964</v>
      </c>
      <c r="C560" s="1"/>
      <c r="D560" s="21">
        <v>32426</v>
      </c>
      <c r="E560" s="22">
        <v>0</v>
      </c>
      <c r="G560" s="23">
        <v>32568</v>
      </c>
      <c r="H560" s="24">
        <v>1907186337.2802682</v>
      </c>
      <c r="I560" s="24"/>
      <c r="J560" s="23">
        <v>32701</v>
      </c>
      <c r="K560" s="25">
        <v>7147771738.5882406</v>
      </c>
      <c r="L560" s="25"/>
      <c r="M560" s="23">
        <v>32426</v>
      </c>
      <c r="N560" s="25">
        <v>0</v>
      </c>
      <c r="O560" s="25"/>
      <c r="P560" s="23">
        <v>33115</v>
      </c>
      <c r="Q560" s="24">
        <v>503139937.41600919</v>
      </c>
      <c r="S560" s="23"/>
      <c r="W560" s="23">
        <v>32701</v>
      </c>
      <c r="X560" s="1">
        <f>[1]CalculateLowerTotal!N560</f>
        <v>7076294021.2023582</v>
      </c>
    </row>
    <row r="561" spans="1:24" x14ac:dyDescent="0.3">
      <c r="A561" s="17">
        <v>32702</v>
      </c>
      <c r="B561" s="1">
        <v>92678823593.667862</v>
      </c>
      <c r="C561" s="1"/>
      <c r="D561" s="21">
        <v>32427</v>
      </c>
      <c r="E561" s="22">
        <v>0</v>
      </c>
      <c r="G561" s="23">
        <v>32754</v>
      </c>
      <c r="H561" s="24">
        <v>1907186320.3818214</v>
      </c>
      <c r="I561" s="24"/>
      <c r="J561" s="23">
        <v>32702</v>
      </c>
      <c r="K561" s="25">
        <v>144101481545.14041</v>
      </c>
      <c r="L561" s="25"/>
      <c r="M561" s="23">
        <v>32427</v>
      </c>
      <c r="N561" s="25">
        <v>0</v>
      </c>
      <c r="O561" s="25"/>
      <c r="P561" s="23">
        <v>33111</v>
      </c>
      <c r="Q561" s="24">
        <v>500810588.70011413</v>
      </c>
      <c r="S561" s="23"/>
      <c r="W561" s="23">
        <v>32702</v>
      </c>
      <c r="X561" s="1">
        <f>[1]CalculateLowerTotal!N561</f>
        <v>274899481833.05847</v>
      </c>
    </row>
    <row r="562" spans="1:24" x14ac:dyDescent="0.3">
      <c r="A562" s="17">
        <v>32703</v>
      </c>
      <c r="B562" s="1">
        <v>67780020095.490929</v>
      </c>
      <c r="C562" s="1"/>
      <c r="D562" s="21">
        <v>32428</v>
      </c>
      <c r="E562" s="22">
        <v>0</v>
      </c>
      <c r="G562" s="23">
        <v>32154</v>
      </c>
      <c r="H562" s="24">
        <v>1896256911.3298476</v>
      </c>
      <c r="I562" s="24"/>
      <c r="J562" s="23">
        <v>32703</v>
      </c>
      <c r="K562" s="25">
        <v>127315382587.64061</v>
      </c>
      <c r="L562" s="25"/>
      <c r="M562" s="23">
        <v>32428</v>
      </c>
      <c r="N562" s="25">
        <v>0</v>
      </c>
      <c r="O562" s="25"/>
      <c r="P562" s="23">
        <v>32143</v>
      </c>
      <c r="Q562" s="24">
        <v>500810581.25697917</v>
      </c>
      <c r="S562" s="23"/>
      <c r="W562" s="23">
        <v>32703</v>
      </c>
      <c r="X562" s="1">
        <f>[1]CalculateLowerTotal!N562</f>
        <v>144392860571.98053</v>
      </c>
    </row>
    <row r="563" spans="1:24" x14ac:dyDescent="0.3">
      <c r="A563" s="17">
        <v>32704</v>
      </c>
      <c r="B563" s="1">
        <v>7945914167.6437597</v>
      </c>
      <c r="C563" s="1"/>
      <c r="D563" s="21">
        <v>32429</v>
      </c>
      <c r="E563" s="22">
        <v>0</v>
      </c>
      <c r="G563" s="23">
        <v>32816</v>
      </c>
      <c r="H563" s="24">
        <v>1866200961.4376371</v>
      </c>
      <c r="I563" s="24"/>
      <c r="J563" s="23">
        <v>32704</v>
      </c>
      <c r="K563" s="25">
        <v>19771562401.408268</v>
      </c>
      <c r="L563" s="25"/>
      <c r="M563" s="23">
        <v>32429</v>
      </c>
      <c r="N563" s="25">
        <v>0</v>
      </c>
      <c r="O563" s="25"/>
      <c r="P563" s="23">
        <v>33232</v>
      </c>
      <c r="Q563" s="24">
        <v>496151886.99356496</v>
      </c>
      <c r="S563" s="23"/>
      <c r="W563" s="23">
        <v>32704</v>
      </c>
      <c r="X563" s="1">
        <f>[1]CalculateLowerTotal!N563</f>
        <v>22937430492.555126</v>
      </c>
    </row>
    <row r="564" spans="1:24" x14ac:dyDescent="0.3">
      <c r="A564" s="17">
        <v>32705</v>
      </c>
      <c r="B564" s="1">
        <v>232388748508.66449</v>
      </c>
      <c r="C564" s="1"/>
      <c r="D564" s="21">
        <v>32430</v>
      </c>
      <c r="E564" s="22">
        <v>0</v>
      </c>
      <c r="G564" s="23">
        <v>32524</v>
      </c>
      <c r="H564" s="24">
        <v>1863468623.1407125</v>
      </c>
      <c r="I564" s="24"/>
      <c r="J564" s="23">
        <v>32705</v>
      </c>
      <c r="K564" s="25">
        <v>525585451015.172</v>
      </c>
      <c r="L564" s="25"/>
      <c r="M564" s="23">
        <v>32430</v>
      </c>
      <c r="N564" s="25">
        <v>0</v>
      </c>
      <c r="O564" s="25"/>
      <c r="P564" s="23">
        <v>32568</v>
      </c>
      <c r="Q564" s="24">
        <v>486834479.00443578</v>
      </c>
      <c r="S564" s="23"/>
      <c r="W564" s="23">
        <v>32705</v>
      </c>
      <c r="X564" s="1">
        <f>[1]CalculateLowerTotal!N564</f>
        <v>934088141823.83521</v>
      </c>
    </row>
    <row r="565" spans="1:24" x14ac:dyDescent="0.3">
      <c r="A565" s="17">
        <v>32706</v>
      </c>
      <c r="B565" s="1">
        <v>81612800893.565582</v>
      </c>
      <c r="C565" s="1"/>
      <c r="D565" s="21">
        <v>32431</v>
      </c>
      <c r="E565" s="22">
        <v>0</v>
      </c>
      <c r="G565" s="23">
        <v>32779</v>
      </c>
      <c r="H565" s="24">
        <v>1833412646.8074036</v>
      </c>
      <c r="I565" s="24"/>
      <c r="J565" s="23">
        <v>32706</v>
      </c>
      <c r="K565" s="25">
        <v>246778416162.47751</v>
      </c>
      <c r="L565" s="25"/>
      <c r="M565" s="23">
        <v>32431</v>
      </c>
      <c r="N565" s="25">
        <v>0</v>
      </c>
      <c r="O565" s="25"/>
      <c r="P565" s="23">
        <v>32547</v>
      </c>
      <c r="Q565" s="24">
        <v>479846424.74978596</v>
      </c>
      <c r="S565" s="23"/>
      <c r="W565" s="23">
        <v>32706</v>
      </c>
      <c r="X565" s="1">
        <f>[1]CalculateLowerTotal!N565</f>
        <v>294000360110.6637</v>
      </c>
    </row>
    <row r="566" spans="1:24" x14ac:dyDescent="0.3">
      <c r="A566" s="17">
        <v>32707</v>
      </c>
      <c r="B566" s="1">
        <v>9200550268.885334</v>
      </c>
      <c r="C566" s="1"/>
      <c r="D566" s="21">
        <v>32432</v>
      </c>
      <c r="E566" s="22">
        <v>0</v>
      </c>
      <c r="G566" s="23">
        <v>32377</v>
      </c>
      <c r="H566" s="24">
        <v>1822483227.417556</v>
      </c>
      <c r="I566" s="24"/>
      <c r="J566" s="23">
        <v>32707</v>
      </c>
      <c r="K566" s="25">
        <v>20296658722.552471</v>
      </c>
      <c r="L566" s="25"/>
      <c r="M566" s="23">
        <v>32432</v>
      </c>
      <c r="N566" s="25">
        <v>0</v>
      </c>
      <c r="O566" s="25"/>
      <c r="P566" s="23">
        <v>32996</v>
      </c>
      <c r="Q566" s="24">
        <v>472858370.32565361</v>
      </c>
      <c r="S566" s="23"/>
      <c r="W566" s="23">
        <v>32707</v>
      </c>
      <c r="X566" s="1">
        <f>[1]CalculateLowerTotal!N566</f>
        <v>22821362830.134838</v>
      </c>
    </row>
    <row r="567" spans="1:24" x14ac:dyDescent="0.3">
      <c r="A567" s="17">
        <v>32708</v>
      </c>
      <c r="B567" s="1">
        <v>7945914167.6437597</v>
      </c>
      <c r="C567" s="1"/>
      <c r="D567" s="21">
        <v>32433</v>
      </c>
      <c r="E567" s="22">
        <v>0</v>
      </c>
      <c r="G567" s="23">
        <v>32297</v>
      </c>
      <c r="H567" s="24">
        <v>1814286143.1437492</v>
      </c>
      <c r="I567" s="24"/>
      <c r="J567" s="23">
        <v>32708</v>
      </c>
      <c r="K567" s="25">
        <v>8910436778.8345528</v>
      </c>
      <c r="L567" s="25"/>
      <c r="M567" s="23">
        <v>32433</v>
      </c>
      <c r="N567" s="25">
        <v>0</v>
      </c>
      <c r="O567" s="25"/>
      <c r="P567" s="23">
        <v>32439</v>
      </c>
      <c r="Q567" s="24">
        <v>472858368.46134436</v>
      </c>
      <c r="S567" s="23"/>
      <c r="W567" s="23">
        <v>32708</v>
      </c>
      <c r="X567" s="1">
        <f>[1]CalculateLowerTotal!N567</f>
        <v>9007680536.5932999</v>
      </c>
    </row>
    <row r="568" spans="1:24" x14ac:dyDescent="0.3">
      <c r="A568" s="17">
        <v>32709</v>
      </c>
      <c r="B568" s="1">
        <v>683332202613.06006</v>
      </c>
      <c r="C568" s="1"/>
      <c r="D568" s="21">
        <v>32435</v>
      </c>
      <c r="E568" s="22">
        <v>0</v>
      </c>
      <c r="G568" s="23">
        <v>32841</v>
      </c>
      <c r="H568" s="24">
        <v>1811553784.767494</v>
      </c>
      <c r="I568" s="24"/>
      <c r="J568" s="23">
        <v>32709</v>
      </c>
      <c r="K568" s="25">
        <v>1757200258744.9143</v>
      </c>
      <c r="L568" s="25"/>
      <c r="M568" s="23">
        <v>32435</v>
      </c>
      <c r="N568" s="25">
        <v>0</v>
      </c>
      <c r="O568" s="25"/>
      <c r="P568" s="23">
        <v>32424</v>
      </c>
      <c r="Q568" s="24">
        <v>472858366.65587997</v>
      </c>
      <c r="S568" s="23"/>
      <c r="W568" s="23">
        <v>32709</v>
      </c>
      <c r="X568" s="1">
        <f>[1]CalculateLowerTotal!N568</f>
        <v>2441613709459.8994</v>
      </c>
    </row>
    <row r="569" spans="1:24" x14ac:dyDescent="0.3">
      <c r="A569" s="17">
        <v>32710</v>
      </c>
      <c r="B569" s="1">
        <v>141093051541.02933</v>
      </c>
      <c r="C569" s="1"/>
      <c r="D569" s="21">
        <v>32436</v>
      </c>
      <c r="E569" s="22">
        <v>0</v>
      </c>
      <c r="G569" s="23">
        <v>33012</v>
      </c>
      <c r="H569" s="24">
        <v>1800624332.5747802</v>
      </c>
      <c r="I569" s="24"/>
      <c r="J569" s="23">
        <v>32710</v>
      </c>
      <c r="K569" s="25">
        <v>143175108810.81143</v>
      </c>
      <c r="L569" s="25"/>
      <c r="M569" s="23">
        <v>32436</v>
      </c>
      <c r="N569" s="25">
        <v>0</v>
      </c>
      <c r="O569" s="25"/>
      <c r="P569" s="23">
        <v>32618</v>
      </c>
      <c r="Q569" s="24">
        <v>465870315.05410773</v>
      </c>
      <c r="S569" s="23"/>
      <c r="W569" s="23">
        <v>32710</v>
      </c>
      <c r="X569" s="1">
        <f>[1]CalculateLowerTotal!N569</f>
        <v>142167299708.67038</v>
      </c>
    </row>
    <row r="570" spans="1:24" x14ac:dyDescent="0.3">
      <c r="A570" s="17">
        <v>32711</v>
      </c>
      <c r="B570" s="1">
        <v>94062202642.654037</v>
      </c>
      <c r="C570" s="1"/>
      <c r="D570" s="21">
        <v>32438</v>
      </c>
      <c r="E570" s="22">
        <v>0</v>
      </c>
      <c r="G570" s="23">
        <v>32657</v>
      </c>
      <c r="H570" s="24">
        <v>1773300769.2891703</v>
      </c>
      <c r="I570" s="24"/>
      <c r="J570" s="23">
        <v>32711</v>
      </c>
      <c r="K570" s="25">
        <v>94466591728.462601</v>
      </c>
      <c r="L570" s="25"/>
      <c r="M570" s="23">
        <v>32438</v>
      </c>
      <c r="N570" s="25">
        <v>0</v>
      </c>
      <c r="O570" s="25"/>
      <c r="P570" s="23">
        <v>32436</v>
      </c>
      <c r="Q570" s="24">
        <v>463540964.5397985</v>
      </c>
      <c r="S570" s="23"/>
      <c r="W570" s="23">
        <v>32711</v>
      </c>
      <c r="X570" s="1">
        <f>[1]CalculateLowerTotal!N570</f>
        <v>93584818302.520508</v>
      </c>
    </row>
    <row r="571" spans="1:24" x14ac:dyDescent="0.3">
      <c r="A571" s="17">
        <v>32712</v>
      </c>
      <c r="B571" s="1">
        <v>71929904819.503738</v>
      </c>
      <c r="C571" s="1"/>
      <c r="D571" s="21">
        <v>32439</v>
      </c>
      <c r="E571" s="22">
        <v>0</v>
      </c>
      <c r="G571" s="23">
        <v>32147</v>
      </c>
      <c r="H571" s="24">
        <v>1765103694.9556265</v>
      </c>
      <c r="I571" s="24"/>
      <c r="J571" s="23">
        <v>32712</v>
      </c>
      <c r="K571" s="25">
        <v>72107508126.087433</v>
      </c>
      <c r="L571" s="25"/>
      <c r="M571" s="23">
        <v>32439</v>
      </c>
      <c r="N571" s="25">
        <v>0</v>
      </c>
      <c r="O571" s="25"/>
      <c r="P571" s="23">
        <v>32779</v>
      </c>
      <c r="Q571" s="24">
        <v>458882257.918253</v>
      </c>
      <c r="S571" s="23"/>
      <c r="W571" s="23">
        <v>32712</v>
      </c>
      <c r="X571" s="1">
        <f>[1]CalculateLowerTotal!N571</f>
        <v>71400409154.013779</v>
      </c>
    </row>
    <row r="572" spans="1:24" x14ac:dyDescent="0.3">
      <c r="A572" s="17">
        <v>32713</v>
      </c>
      <c r="B572" s="1">
        <v>8782338235.1383781</v>
      </c>
      <c r="C572" s="1"/>
      <c r="D572" s="21">
        <v>32442</v>
      </c>
      <c r="E572" s="22">
        <v>0</v>
      </c>
      <c r="G572" s="23">
        <v>32857</v>
      </c>
      <c r="H572" s="24">
        <v>1735047729.9542165</v>
      </c>
      <c r="I572" s="24"/>
      <c r="J572" s="23">
        <v>32713</v>
      </c>
      <c r="K572" s="25">
        <v>29245024185.974648</v>
      </c>
      <c r="L572" s="25"/>
      <c r="M572" s="23">
        <v>32442</v>
      </c>
      <c r="N572" s="25">
        <v>0</v>
      </c>
      <c r="O572" s="25"/>
      <c r="P572" s="23">
        <v>33236</v>
      </c>
      <c r="Q572" s="24">
        <v>456552909.94618338</v>
      </c>
      <c r="S572" s="23"/>
      <c r="W572" s="23">
        <v>32713</v>
      </c>
      <c r="X572" s="1">
        <f>[1]CalculateLowerTotal!N572</f>
        <v>140411437515.02716</v>
      </c>
    </row>
    <row r="573" spans="1:24" x14ac:dyDescent="0.3">
      <c r="A573" s="17">
        <v>32714</v>
      </c>
      <c r="B573" s="1">
        <v>7945914167.6437597</v>
      </c>
      <c r="C573" s="1"/>
      <c r="D573" s="21">
        <v>32443</v>
      </c>
      <c r="E573" s="22">
        <v>0</v>
      </c>
      <c r="G573" s="23">
        <v>32190</v>
      </c>
      <c r="H573" s="24">
        <v>1729583046.9986</v>
      </c>
      <c r="I573" s="24"/>
      <c r="J573" s="23">
        <v>32714</v>
      </c>
      <c r="K573" s="25">
        <v>10967902838.681499</v>
      </c>
      <c r="L573" s="25"/>
      <c r="M573" s="23">
        <v>32443</v>
      </c>
      <c r="N573" s="25">
        <v>0</v>
      </c>
      <c r="O573" s="25"/>
      <c r="P573" s="23">
        <v>33171</v>
      </c>
      <c r="Q573" s="24">
        <v>444906150.59533161</v>
      </c>
      <c r="S573" s="23"/>
      <c r="W573" s="23">
        <v>32714</v>
      </c>
      <c r="X573" s="1">
        <f>[1]CalculateLowerTotal!N573</f>
        <v>11782976392.758072</v>
      </c>
    </row>
    <row r="574" spans="1:24" x14ac:dyDescent="0.3">
      <c r="A574" s="17">
        <v>32715</v>
      </c>
      <c r="B574" s="1">
        <v>160458843689.15878</v>
      </c>
      <c r="C574" s="1"/>
      <c r="D574" s="21">
        <v>32444</v>
      </c>
      <c r="E574" s="22">
        <v>0</v>
      </c>
      <c r="G574" s="23">
        <v>32424</v>
      </c>
      <c r="H574" s="24">
        <v>1726850690.4115925</v>
      </c>
      <c r="I574" s="24"/>
      <c r="J574" s="23">
        <v>32715</v>
      </c>
      <c r="K574" s="25">
        <v>609546322762.72705</v>
      </c>
      <c r="L574" s="25"/>
      <c r="M574" s="23">
        <v>32444</v>
      </c>
      <c r="N574" s="25">
        <v>0</v>
      </c>
      <c r="O574" s="25"/>
      <c r="P574" s="23">
        <v>32582</v>
      </c>
      <c r="Q574" s="24">
        <v>444906146.35826588</v>
      </c>
      <c r="S574" s="23"/>
      <c r="W574" s="23">
        <v>32715</v>
      </c>
      <c r="X574" s="1">
        <f>[1]CalculateLowerTotal!N574</f>
        <v>1400629355981.5444</v>
      </c>
    </row>
    <row r="575" spans="1:24" x14ac:dyDescent="0.3">
      <c r="A575" s="17">
        <v>32716</v>
      </c>
      <c r="B575" s="1">
        <v>175674751113.27161</v>
      </c>
      <c r="C575" s="1"/>
      <c r="D575" s="21">
        <v>32445</v>
      </c>
      <c r="E575" s="22">
        <v>0</v>
      </c>
      <c r="G575" s="23">
        <v>32889</v>
      </c>
      <c r="H575" s="24">
        <v>1704991810.0815997</v>
      </c>
      <c r="I575" s="24"/>
      <c r="J575" s="23">
        <v>32716</v>
      </c>
      <c r="K575" s="25">
        <v>291525688941.13379</v>
      </c>
      <c r="L575" s="25"/>
      <c r="M575" s="23">
        <v>32445</v>
      </c>
      <c r="N575" s="25">
        <v>0</v>
      </c>
      <c r="O575" s="25"/>
      <c r="P575" s="23">
        <v>32958</v>
      </c>
      <c r="Q575" s="24">
        <v>442576799.06412655</v>
      </c>
      <c r="S575" s="23"/>
      <c r="W575" s="23">
        <v>32716</v>
      </c>
      <c r="X575" s="1">
        <f>[1]CalculateLowerTotal!N575</f>
        <v>436528955880.63232</v>
      </c>
    </row>
    <row r="576" spans="1:24" x14ac:dyDescent="0.3">
      <c r="A576" s="17">
        <v>32717</v>
      </c>
      <c r="B576" s="1">
        <v>92678823593.667862</v>
      </c>
      <c r="C576" s="1"/>
      <c r="D576" s="21">
        <v>32446</v>
      </c>
      <c r="E576" s="22">
        <v>0</v>
      </c>
      <c r="G576" s="23">
        <v>32996</v>
      </c>
      <c r="H576" s="24">
        <v>1696794726.2054033</v>
      </c>
      <c r="I576" s="24"/>
      <c r="J576" s="23">
        <v>32717</v>
      </c>
      <c r="K576" s="25">
        <v>535012771315.39264</v>
      </c>
      <c r="L576" s="25"/>
      <c r="M576" s="23">
        <v>32446</v>
      </c>
      <c r="N576" s="25">
        <v>0</v>
      </c>
      <c r="O576" s="25"/>
      <c r="P576" s="23">
        <v>33201</v>
      </c>
      <c r="Q576" s="24">
        <v>442576799.06412655</v>
      </c>
      <c r="S576" s="23"/>
      <c r="W576" s="23">
        <v>32717</v>
      </c>
      <c r="X576" s="1">
        <f>[1]CalculateLowerTotal!N576</f>
        <v>672339828320.60437</v>
      </c>
    </row>
    <row r="577" spans="1:24" x14ac:dyDescent="0.3">
      <c r="A577" s="17">
        <v>32718</v>
      </c>
      <c r="B577" s="1">
        <v>63630135371.470505</v>
      </c>
      <c r="C577" s="1"/>
      <c r="D577" s="21">
        <v>32447</v>
      </c>
      <c r="E577" s="22">
        <v>0</v>
      </c>
      <c r="G577" s="23">
        <v>32349</v>
      </c>
      <c r="H577" s="24">
        <v>1691330008.4588668</v>
      </c>
      <c r="I577" s="24"/>
      <c r="J577" s="23">
        <v>32718</v>
      </c>
      <c r="K577" s="25">
        <v>113695142761.11197</v>
      </c>
      <c r="L577" s="25"/>
      <c r="M577" s="23">
        <v>32447</v>
      </c>
      <c r="N577" s="25">
        <v>0</v>
      </c>
      <c r="O577" s="25"/>
      <c r="P577" s="23">
        <v>32979</v>
      </c>
      <c r="Q577" s="24">
        <v>440247448.71930003</v>
      </c>
      <c r="S577" s="23"/>
      <c r="W577" s="23">
        <v>32718</v>
      </c>
      <c r="X577" s="1">
        <f>[1]CalculateLowerTotal!N577</f>
        <v>127333268461.75803</v>
      </c>
    </row>
    <row r="578" spans="1:24" x14ac:dyDescent="0.3">
      <c r="A578" s="17">
        <v>32719</v>
      </c>
      <c r="B578" s="1">
        <v>7527702133.8960123</v>
      </c>
      <c r="C578" s="1"/>
      <c r="D578" s="21">
        <v>32449</v>
      </c>
      <c r="E578" s="22">
        <v>0</v>
      </c>
      <c r="G578" s="23">
        <v>32194</v>
      </c>
      <c r="H578" s="24">
        <v>1691330001.8982935</v>
      </c>
      <c r="I578" s="24"/>
      <c r="J578" s="23">
        <v>32719</v>
      </c>
      <c r="K578" s="25">
        <v>25324761845.802986</v>
      </c>
      <c r="L578" s="25"/>
      <c r="M578" s="23">
        <v>32449</v>
      </c>
      <c r="N578" s="25">
        <v>0</v>
      </c>
      <c r="O578" s="25"/>
      <c r="P578" s="23">
        <v>32154</v>
      </c>
      <c r="Q578" s="24">
        <v>437918095.83223391</v>
      </c>
      <c r="S578" s="23"/>
      <c r="W578" s="23">
        <v>32719</v>
      </c>
      <c r="X578" s="1">
        <f>[1]CalculateLowerTotal!N578</f>
        <v>49993622490.664482</v>
      </c>
    </row>
    <row r="579" spans="1:24" x14ac:dyDescent="0.3">
      <c r="A579" s="17">
        <v>32720</v>
      </c>
      <c r="B579" s="1">
        <v>175674751113.27161</v>
      </c>
      <c r="C579" s="1"/>
      <c r="D579" s="21">
        <v>32450</v>
      </c>
      <c r="E579" s="22">
        <v>0</v>
      </c>
      <c r="G579" s="23">
        <v>32290</v>
      </c>
      <c r="H579" s="24">
        <v>1677668222.5417495</v>
      </c>
      <c r="I579" s="24"/>
      <c r="J579" s="23">
        <v>32720</v>
      </c>
      <c r="K579" s="25">
        <v>220406798418.29007</v>
      </c>
      <c r="L579" s="25"/>
      <c r="M579" s="23">
        <v>32450</v>
      </c>
      <c r="N579" s="25">
        <v>0</v>
      </c>
      <c r="O579" s="25"/>
      <c r="P579" s="23">
        <v>32876</v>
      </c>
      <c r="Q579" s="24">
        <v>433259391.92241061</v>
      </c>
      <c r="S579" s="23"/>
      <c r="W579" s="23">
        <v>32720</v>
      </c>
      <c r="X579" s="1">
        <f>[1]CalculateLowerTotal!N579</f>
        <v>242329895375.98999</v>
      </c>
    </row>
    <row r="580" spans="1:24" x14ac:dyDescent="0.3">
      <c r="A580" s="17">
        <v>32721</v>
      </c>
      <c r="B580" s="1">
        <v>69163399144.477051</v>
      </c>
      <c r="C580" s="1"/>
      <c r="D580" s="21">
        <v>32453</v>
      </c>
      <c r="E580" s="22">
        <v>0</v>
      </c>
      <c r="G580" s="23">
        <v>32975</v>
      </c>
      <c r="H580" s="24">
        <v>1666738772.7346978</v>
      </c>
      <c r="I580" s="24"/>
      <c r="J580" s="23">
        <v>32721</v>
      </c>
      <c r="K580" s="25">
        <v>70772758387.33429</v>
      </c>
      <c r="L580" s="25"/>
      <c r="M580" s="23">
        <v>32453</v>
      </c>
      <c r="N580" s="25">
        <v>0</v>
      </c>
      <c r="O580" s="25"/>
      <c r="P580" s="23">
        <v>32290</v>
      </c>
      <c r="Q580" s="24">
        <v>428600692.08017057</v>
      </c>
      <c r="S580" s="23"/>
      <c r="W580" s="23">
        <v>32721</v>
      </c>
      <c r="X580" s="1">
        <f>[1]CalculateLowerTotal!N580</f>
        <v>70461020569.085663</v>
      </c>
    </row>
    <row r="581" spans="1:24" x14ac:dyDescent="0.3">
      <c r="A581" s="17">
        <v>32722</v>
      </c>
      <c r="B581" s="1">
        <v>59480503070.415421</v>
      </c>
      <c r="C581" s="1"/>
      <c r="D581" s="21">
        <v>32454</v>
      </c>
      <c r="E581" s="22">
        <v>0</v>
      </c>
      <c r="G581" s="23">
        <v>32143</v>
      </c>
      <c r="H581" s="24">
        <v>1661274040.0777683</v>
      </c>
      <c r="I581" s="24"/>
      <c r="J581" s="23">
        <v>32722</v>
      </c>
      <c r="K581" s="25">
        <v>60267422359.515701</v>
      </c>
      <c r="L581" s="25"/>
      <c r="M581" s="23">
        <v>32454</v>
      </c>
      <c r="N581" s="25">
        <v>0</v>
      </c>
      <c r="O581" s="25"/>
      <c r="P581" s="23">
        <v>32653</v>
      </c>
      <c r="Q581" s="24">
        <v>428600687.40055162</v>
      </c>
      <c r="S581" s="23"/>
      <c r="W581" s="23">
        <v>32722</v>
      </c>
      <c r="X581" s="1">
        <f>[1]CalculateLowerTotal!N581</f>
        <v>59851096261.128677</v>
      </c>
    </row>
    <row r="582" spans="1:24" x14ac:dyDescent="0.3">
      <c r="A582" s="17">
        <v>32723</v>
      </c>
      <c r="B582" s="1">
        <v>7736822459.9644613</v>
      </c>
      <c r="C582" s="1"/>
      <c r="D582" s="21">
        <v>32455</v>
      </c>
      <c r="E582" s="22">
        <v>0</v>
      </c>
      <c r="G582" s="23">
        <v>32518</v>
      </c>
      <c r="H582" s="24">
        <v>1642147547.7460132</v>
      </c>
      <c r="I582" s="24"/>
      <c r="J582" s="23">
        <v>32723</v>
      </c>
      <c r="K582" s="25">
        <v>7944481713.2594872</v>
      </c>
      <c r="L582" s="25"/>
      <c r="M582" s="23">
        <v>32455</v>
      </c>
      <c r="N582" s="25">
        <v>0</v>
      </c>
      <c r="O582" s="25"/>
      <c r="P582" s="23">
        <v>32710</v>
      </c>
      <c r="Q582" s="24">
        <v>423941985.96707308</v>
      </c>
      <c r="S582" s="23"/>
      <c r="W582" s="23">
        <v>32723</v>
      </c>
      <c r="X582" s="1">
        <f>[1]CalculateLowerTotal!N582</f>
        <v>7904635872.1573782</v>
      </c>
    </row>
    <row r="583" spans="1:24" x14ac:dyDescent="0.3">
      <c r="A583" s="17">
        <v>32724</v>
      </c>
      <c r="B583" s="1">
        <v>7109518718.5373964</v>
      </c>
      <c r="C583" s="1"/>
      <c r="D583" s="21">
        <v>32456</v>
      </c>
      <c r="E583" s="22">
        <v>0</v>
      </c>
      <c r="G583" s="23">
        <v>32721</v>
      </c>
      <c r="H583" s="24">
        <v>1609359242.8572369</v>
      </c>
      <c r="I583" s="24"/>
      <c r="J583" s="23">
        <v>32724</v>
      </c>
      <c r="K583" s="25">
        <v>7194221834.3642664</v>
      </c>
      <c r="L583" s="25"/>
      <c r="M583" s="23">
        <v>32456</v>
      </c>
      <c r="N583" s="25">
        <v>0</v>
      </c>
      <c r="O583" s="25"/>
      <c r="P583" s="23">
        <v>32836</v>
      </c>
      <c r="Q583" s="24">
        <v>423941985.96707308</v>
      </c>
      <c r="S583" s="23"/>
      <c r="W583" s="23">
        <v>32724</v>
      </c>
      <c r="X583" s="1">
        <f>[1]CalculateLowerTotal!N583</f>
        <v>7122279616.0206232</v>
      </c>
    </row>
    <row r="584" spans="1:24" x14ac:dyDescent="0.3">
      <c r="A584" s="17">
        <v>32725</v>
      </c>
      <c r="B584" s="1">
        <v>6482186358.7220221</v>
      </c>
      <c r="C584" s="1"/>
      <c r="D584" s="21">
        <v>32458</v>
      </c>
      <c r="E584" s="22">
        <v>0</v>
      </c>
      <c r="G584" s="23">
        <v>32582</v>
      </c>
      <c r="H584" s="24">
        <v>1606626910.5244701</v>
      </c>
      <c r="I584" s="24"/>
      <c r="J584" s="23">
        <v>32725</v>
      </c>
      <c r="K584" s="25">
        <v>6547762964.5234699</v>
      </c>
      <c r="L584" s="25"/>
      <c r="M584" s="23">
        <v>32458</v>
      </c>
      <c r="N584" s="25">
        <v>0</v>
      </c>
      <c r="O584" s="25"/>
      <c r="P584" s="23">
        <v>32386</v>
      </c>
      <c r="Q584" s="24">
        <v>421612635.62224644</v>
      </c>
      <c r="S584" s="23"/>
      <c r="W584" s="23">
        <v>32725</v>
      </c>
      <c r="X584" s="1">
        <f>[1]CalculateLowerTotal!N584</f>
        <v>6482285334.8782349</v>
      </c>
    </row>
    <row r="585" spans="1:24" x14ac:dyDescent="0.3">
      <c r="A585" s="17">
        <v>32726</v>
      </c>
      <c r="B585" s="1">
        <v>6064002943.363389</v>
      </c>
      <c r="C585" s="1"/>
      <c r="D585" s="21">
        <v>32459</v>
      </c>
      <c r="E585" s="22">
        <v>0</v>
      </c>
      <c r="G585" s="23">
        <v>32335</v>
      </c>
      <c r="H585" s="24">
        <v>1606626874.3419139</v>
      </c>
      <c r="I585" s="24"/>
      <c r="J585" s="23">
        <v>32726</v>
      </c>
      <c r="K585" s="25">
        <v>6064002943.363389</v>
      </c>
      <c r="L585" s="25"/>
      <c r="M585" s="23">
        <v>32459</v>
      </c>
      <c r="N585" s="25">
        <v>0</v>
      </c>
      <c r="O585" s="25"/>
      <c r="P585" s="23">
        <v>33195</v>
      </c>
      <c r="Q585" s="24">
        <v>421612635.62224644</v>
      </c>
      <c r="S585" s="23"/>
      <c r="W585" s="23">
        <v>32726</v>
      </c>
      <c r="X585" s="1">
        <f>[1]CalculateLowerTotal!N585</f>
        <v>6003362913.9297552</v>
      </c>
    </row>
    <row r="586" spans="1:24" x14ac:dyDescent="0.3">
      <c r="A586" s="17">
        <v>32727</v>
      </c>
      <c r="B586" s="1">
        <v>5854882617.295908</v>
      </c>
      <c r="C586" s="1"/>
      <c r="D586" s="21">
        <v>32461</v>
      </c>
      <c r="E586" s="22">
        <v>0</v>
      </c>
      <c r="G586" s="23">
        <v>33100</v>
      </c>
      <c r="H586" s="24">
        <v>1590232752.5135348</v>
      </c>
      <c r="I586" s="24"/>
      <c r="J586" s="23">
        <v>32727</v>
      </c>
      <c r="K586" s="25">
        <v>5854882617.295908</v>
      </c>
      <c r="L586" s="25"/>
      <c r="M586" s="23">
        <v>32461</v>
      </c>
      <c r="N586" s="25">
        <v>0</v>
      </c>
      <c r="O586" s="25"/>
      <c r="P586" s="23">
        <v>32657</v>
      </c>
      <c r="Q586" s="24">
        <v>419283285.10793722</v>
      </c>
      <c r="S586" s="23"/>
      <c r="W586" s="23">
        <v>32727</v>
      </c>
      <c r="X586" s="1">
        <f>[1]CalculateLowerTotal!N586</f>
        <v>5796333791.1229486</v>
      </c>
    </row>
    <row r="587" spans="1:24" x14ac:dyDescent="0.3">
      <c r="A587" s="17">
        <v>32728</v>
      </c>
      <c r="B587" s="1">
        <v>6064002943.363389</v>
      </c>
      <c r="C587" s="1"/>
      <c r="D587" s="21">
        <v>32462</v>
      </c>
      <c r="E587" s="22">
        <v>0</v>
      </c>
      <c r="G587" s="23">
        <v>32408</v>
      </c>
      <c r="H587" s="24">
        <v>1587500396.7217479</v>
      </c>
      <c r="I587" s="24"/>
      <c r="J587" s="23">
        <v>32728</v>
      </c>
      <c r="K587" s="25">
        <v>6503912669.9719934</v>
      </c>
      <c r="L587" s="25"/>
      <c r="M587" s="23">
        <v>32462</v>
      </c>
      <c r="N587" s="25">
        <v>0</v>
      </c>
      <c r="O587" s="25"/>
      <c r="P587" s="23">
        <v>32976</v>
      </c>
      <c r="Q587" s="24">
        <v>405307180.51788944</v>
      </c>
      <c r="S587" s="23"/>
      <c r="W587" s="23">
        <v>32728</v>
      </c>
      <c r="X587" s="1">
        <f>[1]CalculateLowerTotal!N587</f>
        <v>6571646580.108408</v>
      </c>
    </row>
    <row r="588" spans="1:24" x14ac:dyDescent="0.3">
      <c r="A588" s="17">
        <v>32729</v>
      </c>
      <c r="B588" s="1">
        <v>5227578875.8695011</v>
      </c>
      <c r="C588" s="1"/>
      <c r="D588" s="21">
        <v>32465</v>
      </c>
      <c r="E588" s="22">
        <v>0</v>
      </c>
      <c r="G588" s="23">
        <v>33040</v>
      </c>
      <c r="H588" s="24">
        <v>1582035671.221807</v>
      </c>
      <c r="I588" s="24"/>
      <c r="J588" s="23">
        <v>32729</v>
      </c>
      <c r="K588" s="25">
        <v>5358732087.4723959</v>
      </c>
      <c r="L588" s="25"/>
      <c r="M588" s="23">
        <v>32465</v>
      </c>
      <c r="N588" s="25">
        <v>0</v>
      </c>
      <c r="O588" s="25"/>
      <c r="P588" s="23">
        <v>32297</v>
      </c>
      <c r="Q588" s="24">
        <v>405307174.73432851</v>
      </c>
      <c r="S588" s="23"/>
      <c r="W588" s="23">
        <v>32729</v>
      </c>
      <c r="X588" s="1">
        <f>[1]CalculateLowerTotal!N588</f>
        <v>5333096984.9721317</v>
      </c>
    </row>
    <row r="589" spans="1:24" x14ac:dyDescent="0.3">
      <c r="A589" s="17">
        <v>32730</v>
      </c>
      <c r="B589" s="1">
        <v>5227578875.8695011</v>
      </c>
      <c r="C589" s="1"/>
      <c r="D589" s="21">
        <v>32468</v>
      </c>
      <c r="E589" s="22">
        <v>0</v>
      </c>
      <c r="G589" s="23">
        <v>32450</v>
      </c>
      <c r="H589" s="24">
        <v>1565641508.2407398</v>
      </c>
      <c r="I589" s="24"/>
      <c r="J589" s="23">
        <v>32730</v>
      </c>
      <c r="K589" s="25">
        <v>5290423123.0958881</v>
      </c>
      <c r="L589" s="25"/>
      <c r="M589" s="23">
        <v>32468</v>
      </c>
      <c r="N589" s="25">
        <v>0</v>
      </c>
      <c r="O589" s="25"/>
      <c r="P589" s="23">
        <v>32377</v>
      </c>
      <c r="Q589" s="24">
        <v>400648470.99398792</v>
      </c>
      <c r="S589" s="23"/>
      <c r="W589" s="23">
        <v>32730</v>
      </c>
      <c r="X589" s="1">
        <f>[1]CalculateLowerTotal!N589</f>
        <v>5237518891.8649292</v>
      </c>
    </row>
    <row r="590" spans="1:24" x14ac:dyDescent="0.3">
      <c r="A590" s="17">
        <v>32731</v>
      </c>
      <c r="B590" s="1">
        <v>5018487168.1893406</v>
      </c>
      <c r="C590" s="1"/>
      <c r="D590" s="21">
        <v>32469</v>
      </c>
      <c r="E590" s="22">
        <v>0</v>
      </c>
      <c r="G590" s="23">
        <v>32909</v>
      </c>
      <c r="H590" s="24">
        <v>1562909149.2680693</v>
      </c>
      <c r="I590" s="24"/>
      <c r="J590" s="23">
        <v>32731</v>
      </c>
      <c r="K590" s="25">
        <v>7342758684.5195599</v>
      </c>
      <c r="L590" s="25"/>
      <c r="M590" s="23">
        <v>32469</v>
      </c>
      <c r="N590" s="25">
        <v>0</v>
      </c>
      <c r="O590" s="25"/>
      <c r="P590" s="23">
        <v>33012</v>
      </c>
      <c r="Q590" s="24">
        <v>400648470.99398792</v>
      </c>
      <c r="S590" s="23"/>
      <c r="W590" s="23">
        <v>32731</v>
      </c>
      <c r="X590" s="1">
        <f>[1]CalculateLowerTotal!N590</f>
        <v>13193990223.402655</v>
      </c>
    </row>
    <row r="591" spans="1:24" x14ac:dyDescent="0.3">
      <c r="A591" s="17">
        <v>32732</v>
      </c>
      <c r="B591" s="1">
        <v>5227578875.8695011</v>
      </c>
      <c r="C591" s="1"/>
      <c r="D591" s="21">
        <v>32470</v>
      </c>
      <c r="E591" s="22">
        <v>0</v>
      </c>
      <c r="G591" s="23">
        <v>32216</v>
      </c>
      <c r="H591" s="24">
        <v>1549247347.0489209</v>
      </c>
      <c r="I591" s="24"/>
      <c r="J591" s="23">
        <v>32732</v>
      </c>
      <c r="K591" s="25">
        <v>21096152196.92939</v>
      </c>
      <c r="L591" s="25"/>
      <c r="M591" s="23">
        <v>32470</v>
      </c>
      <c r="N591" s="25">
        <v>0</v>
      </c>
      <c r="O591" s="25"/>
      <c r="P591" s="23">
        <v>32816</v>
      </c>
      <c r="Q591" s="24">
        <v>398319119.12381756</v>
      </c>
      <c r="S591" s="23"/>
      <c r="W591" s="23">
        <v>32732</v>
      </c>
      <c r="X591" s="1">
        <f>[1]CalculateLowerTotal!N591</f>
        <v>30974730446.515587</v>
      </c>
    </row>
    <row r="592" spans="1:24" x14ac:dyDescent="0.3">
      <c r="A592" s="17">
        <v>32733</v>
      </c>
      <c r="B592" s="1">
        <v>5645790909.6166096</v>
      </c>
      <c r="C592" s="1"/>
      <c r="D592" s="21">
        <v>32471</v>
      </c>
      <c r="E592" s="22">
        <v>0</v>
      </c>
      <c r="G592" s="23">
        <v>32608</v>
      </c>
      <c r="H592" s="24">
        <v>1538317901.0191693</v>
      </c>
      <c r="I592" s="24"/>
      <c r="J592" s="23">
        <v>32733</v>
      </c>
      <c r="K592" s="25">
        <v>6757860887.8367643</v>
      </c>
      <c r="L592" s="25"/>
      <c r="M592" s="23">
        <v>32471</v>
      </c>
      <c r="N592" s="25">
        <v>0</v>
      </c>
      <c r="O592" s="25"/>
      <c r="P592" s="23">
        <v>32721</v>
      </c>
      <c r="Q592" s="24">
        <v>395989765.62471539</v>
      </c>
      <c r="S592" s="23"/>
      <c r="W592" s="23">
        <v>32733</v>
      </c>
      <c r="X592" s="1">
        <f>[1]CalculateLowerTotal!N592</f>
        <v>6944181602.4695702</v>
      </c>
    </row>
    <row r="593" spans="1:24" x14ac:dyDescent="0.3">
      <c r="A593" s="17">
        <v>32734</v>
      </c>
      <c r="B593" s="1">
        <v>5645790909.6166096</v>
      </c>
      <c r="C593" s="1"/>
      <c r="D593" s="21">
        <v>32472</v>
      </c>
      <c r="E593" s="22">
        <v>0</v>
      </c>
      <c r="G593" s="23">
        <v>32859</v>
      </c>
      <c r="H593" s="24">
        <v>1516459055.8777075</v>
      </c>
      <c r="I593" s="24"/>
      <c r="J593" s="23">
        <v>32734</v>
      </c>
      <c r="K593" s="25">
        <v>5921759128.2821693</v>
      </c>
      <c r="L593" s="25"/>
      <c r="M593" s="23">
        <v>32472</v>
      </c>
      <c r="N593" s="25">
        <v>0</v>
      </c>
      <c r="O593" s="25"/>
      <c r="P593" s="23">
        <v>32524</v>
      </c>
      <c r="Q593" s="24">
        <v>386672362.31520551</v>
      </c>
      <c r="S593" s="23"/>
      <c r="W593" s="23">
        <v>32734</v>
      </c>
      <c r="X593" s="1">
        <f>[1]CalculateLowerTotal!N593</f>
        <v>5918445973.7482691</v>
      </c>
    </row>
    <row r="594" spans="1:24" x14ac:dyDescent="0.3">
      <c r="A594" s="17">
        <v>32735</v>
      </c>
      <c r="B594" s="1">
        <v>55330618346.40229</v>
      </c>
      <c r="C594" s="1"/>
      <c r="D594" s="21">
        <v>32473</v>
      </c>
      <c r="E594" s="22">
        <v>0</v>
      </c>
      <c r="G594" s="23">
        <v>32256</v>
      </c>
      <c r="H594" s="24">
        <v>1513726716.7855625</v>
      </c>
      <c r="I594" s="24"/>
      <c r="J594" s="23">
        <v>32735</v>
      </c>
      <c r="K594" s="25">
        <v>55453574480.68956</v>
      </c>
      <c r="L594" s="25"/>
      <c r="M594" s="23">
        <v>32473</v>
      </c>
      <c r="N594" s="25">
        <v>0</v>
      </c>
      <c r="O594" s="25"/>
      <c r="P594" s="23">
        <v>32349</v>
      </c>
      <c r="Q594" s="24">
        <v>372696251.26366609</v>
      </c>
      <c r="S594" s="23"/>
      <c r="W594" s="23">
        <v>32735</v>
      </c>
      <c r="X594" s="1">
        <f>[1]CalculateLowerTotal!N594</f>
        <v>54899038735.882668</v>
      </c>
    </row>
    <row r="595" spans="1:24" x14ac:dyDescent="0.3">
      <c r="A595" s="17">
        <v>32736</v>
      </c>
      <c r="B595" s="1">
        <v>5854882617.295908</v>
      </c>
      <c r="C595" s="1"/>
      <c r="D595" s="21">
        <v>32476</v>
      </c>
      <c r="E595" s="22">
        <v>0</v>
      </c>
      <c r="G595" s="23">
        <v>32353</v>
      </c>
      <c r="H595" s="24">
        <v>1467276602.5206473</v>
      </c>
      <c r="I595" s="24"/>
      <c r="J595" s="23">
        <v>32736</v>
      </c>
      <c r="K595" s="25">
        <v>8054431335.0299721</v>
      </c>
      <c r="L595" s="25"/>
      <c r="M595" s="23">
        <v>32476</v>
      </c>
      <c r="N595" s="25">
        <v>0</v>
      </c>
      <c r="O595" s="25"/>
      <c r="P595" s="23">
        <v>32147</v>
      </c>
      <c r="Q595" s="24">
        <v>368037548.20125598</v>
      </c>
      <c r="S595" s="23"/>
      <c r="W595" s="23">
        <v>32736</v>
      </c>
      <c r="X595" s="1">
        <f>[1]CalculateLowerTotal!N595</f>
        <v>8658716384.5863075</v>
      </c>
    </row>
    <row r="596" spans="1:24" x14ac:dyDescent="0.3">
      <c r="A596" s="17">
        <v>32737</v>
      </c>
      <c r="B596" s="1">
        <v>5436670583.5479908</v>
      </c>
      <c r="C596" s="1"/>
      <c r="D596" s="21">
        <v>32477</v>
      </c>
      <c r="E596" s="22">
        <v>0</v>
      </c>
      <c r="G596" s="23">
        <v>32822</v>
      </c>
      <c r="H596" s="24">
        <v>1464544239.1742613</v>
      </c>
      <c r="I596" s="24"/>
      <c r="J596" s="23">
        <v>32737</v>
      </c>
      <c r="K596" s="25">
        <v>117992364900.94359</v>
      </c>
      <c r="L596" s="25"/>
      <c r="M596" s="23">
        <v>32477</v>
      </c>
      <c r="N596" s="25">
        <v>0</v>
      </c>
      <c r="O596" s="25"/>
      <c r="P596" s="23">
        <v>33040</v>
      </c>
      <c r="Q596" s="24">
        <v>365708199.38177305</v>
      </c>
      <c r="S596" s="23"/>
      <c r="W596" s="23">
        <v>32737</v>
      </c>
      <c r="X596" s="1">
        <f>[1]CalculateLowerTotal!N596</f>
        <v>658472823788.00293</v>
      </c>
    </row>
    <row r="597" spans="1:24" x14ac:dyDescent="0.3">
      <c r="A597" s="17">
        <v>32738</v>
      </c>
      <c r="B597" s="1">
        <v>5018487168.1893406</v>
      </c>
      <c r="C597" s="1"/>
      <c r="D597" s="21">
        <v>32478</v>
      </c>
      <c r="E597" s="22">
        <v>0</v>
      </c>
      <c r="G597" s="23">
        <v>32488</v>
      </c>
      <c r="H597" s="24">
        <v>1464544228.6375828</v>
      </c>
      <c r="I597" s="24"/>
      <c r="J597" s="23">
        <v>32738</v>
      </c>
      <c r="K597" s="25">
        <v>15981918016.960588</v>
      </c>
      <c r="L597" s="25"/>
      <c r="M597" s="23">
        <v>32478</v>
      </c>
      <c r="N597" s="25">
        <v>0</v>
      </c>
      <c r="O597" s="25"/>
      <c r="P597" s="23">
        <v>32190</v>
      </c>
      <c r="Q597" s="24">
        <v>361049493.6076408</v>
      </c>
      <c r="S597" s="23"/>
      <c r="W597" s="23">
        <v>32738</v>
      </c>
      <c r="X597" s="1">
        <f>[1]CalculateLowerTotal!N597</f>
        <v>39649411831.081848</v>
      </c>
    </row>
    <row r="598" spans="1:24" x14ac:dyDescent="0.3">
      <c r="A598" s="17">
        <v>32739</v>
      </c>
      <c r="B598" s="1">
        <v>5227578875.8695011</v>
      </c>
      <c r="C598" s="1"/>
      <c r="D598" s="21">
        <v>32479</v>
      </c>
      <c r="E598" s="22">
        <v>0</v>
      </c>
      <c r="G598" s="23">
        <v>33057</v>
      </c>
      <c r="H598" s="24">
        <v>1459079529.379935</v>
      </c>
      <c r="I598" s="24"/>
      <c r="J598" s="23">
        <v>32739</v>
      </c>
      <c r="K598" s="25">
        <v>10951870238.221823</v>
      </c>
      <c r="L598" s="25"/>
      <c r="M598" s="23">
        <v>32479</v>
      </c>
      <c r="N598" s="25">
        <v>0</v>
      </c>
      <c r="O598" s="25"/>
      <c r="P598" s="23">
        <v>32975</v>
      </c>
      <c r="Q598" s="24">
        <v>356390790.37574804</v>
      </c>
      <c r="S598" s="23"/>
      <c r="W598" s="23">
        <v>32739</v>
      </c>
      <c r="X598" s="1">
        <f>[1]CalculateLowerTotal!N598</f>
        <v>12780372075.3825</v>
      </c>
    </row>
    <row r="599" spans="1:24" x14ac:dyDescent="0.3">
      <c r="A599" s="17">
        <v>32740</v>
      </c>
      <c r="B599" s="1">
        <v>5227578875.8695011</v>
      </c>
      <c r="C599" s="1"/>
      <c r="D599" s="21">
        <v>32480</v>
      </c>
      <c r="E599" s="22">
        <v>0</v>
      </c>
      <c r="G599" s="23">
        <v>32685</v>
      </c>
      <c r="H599" s="24">
        <v>1450882449.4798441</v>
      </c>
      <c r="I599" s="24"/>
      <c r="J599" s="23">
        <v>32740</v>
      </c>
      <c r="K599" s="25">
        <v>6421619604.9796982</v>
      </c>
      <c r="L599" s="25"/>
      <c r="M599" s="23">
        <v>32480</v>
      </c>
      <c r="N599" s="25">
        <v>0</v>
      </c>
      <c r="O599" s="25"/>
      <c r="P599" s="23">
        <v>32518</v>
      </c>
      <c r="Q599" s="24">
        <v>356390790.0367828</v>
      </c>
      <c r="S599" s="23"/>
      <c r="W599" s="23">
        <v>32740</v>
      </c>
      <c r="X599" s="1">
        <f>[1]CalculateLowerTotal!N599</f>
        <v>6669536520.0432701</v>
      </c>
    </row>
    <row r="600" spans="1:24" x14ac:dyDescent="0.3">
      <c r="A600" s="17">
        <v>32741</v>
      </c>
      <c r="B600" s="1">
        <v>40114710922.289696</v>
      </c>
      <c r="C600" s="1"/>
      <c r="D600" s="21">
        <v>32481</v>
      </c>
      <c r="E600" s="22">
        <v>0</v>
      </c>
      <c r="G600" s="23">
        <v>32271</v>
      </c>
      <c r="H600" s="24">
        <v>1445417723.3834872</v>
      </c>
      <c r="I600" s="24"/>
      <c r="J600" s="23">
        <v>32741</v>
      </c>
      <c r="K600" s="25">
        <v>103071334353.1416</v>
      </c>
      <c r="L600" s="25"/>
      <c r="M600" s="23">
        <v>32481</v>
      </c>
      <c r="N600" s="25">
        <v>0</v>
      </c>
      <c r="O600" s="25"/>
      <c r="P600" s="23">
        <v>32889</v>
      </c>
      <c r="Q600" s="24">
        <v>356390790.0367828</v>
      </c>
      <c r="S600" s="23"/>
      <c r="W600" s="23">
        <v>32741</v>
      </c>
      <c r="X600" s="1">
        <f>[1]CalculateLowerTotal!N600</f>
        <v>196501015965.05405</v>
      </c>
    </row>
    <row r="601" spans="1:24" x14ac:dyDescent="0.3">
      <c r="A601" s="17">
        <v>32742</v>
      </c>
      <c r="B601" s="1">
        <v>5227578875.8695011</v>
      </c>
      <c r="C601" s="1"/>
      <c r="D601" s="21">
        <v>32482</v>
      </c>
      <c r="E601" s="22">
        <v>0</v>
      </c>
      <c r="G601" s="23">
        <v>32936</v>
      </c>
      <c r="H601" s="24">
        <v>1442685361.6275425</v>
      </c>
      <c r="I601" s="24"/>
      <c r="J601" s="23">
        <v>32742</v>
      </c>
      <c r="K601" s="25">
        <v>25296753118.780029</v>
      </c>
      <c r="L601" s="25"/>
      <c r="M601" s="23">
        <v>32482</v>
      </c>
      <c r="N601" s="25">
        <v>0</v>
      </c>
      <c r="O601" s="25"/>
      <c r="P601" s="23">
        <v>32194</v>
      </c>
      <c r="Q601" s="24">
        <v>351732088.33023375</v>
      </c>
      <c r="S601" s="23"/>
      <c r="W601" s="23">
        <v>32742</v>
      </c>
      <c r="X601" s="1">
        <f>[1]CalculateLowerTotal!N601</f>
        <v>32087744787.455215</v>
      </c>
    </row>
    <row r="602" spans="1:24" x14ac:dyDescent="0.3">
      <c r="A602" s="17">
        <v>32743</v>
      </c>
      <c r="B602" s="1">
        <v>5018487168.1893406</v>
      </c>
      <c r="C602" s="1"/>
      <c r="D602" s="21">
        <v>32483</v>
      </c>
      <c r="E602" s="22">
        <v>0</v>
      </c>
      <c r="G602" s="23">
        <v>32462</v>
      </c>
      <c r="H602" s="24">
        <v>1420826498.5936074</v>
      </c>
      <c r="I602" s="24"/>
      <c r="J602" s="23">
        <v>32743</v>
      </c>
      <c r="K602" s="25">
        <v>6174274890.1710339</v>
      </c>
      <c r="L602" s="25"/>
      <c r="M602" s="23">
        <v>32483</v>
      </c>
      <c r="N602" s="25">
        <v>0</v>
      </c>
      <c r="O602" s="25"/>
      <c r="P602" s="23">
        <v>32408</v>
      </c>
      <c r="Q602" s="24">
        <v>351732088.1607511</v>
      </c>
      <c r="S602" s="23"/>
      <c r="W602" s="23">
        <v>32743</v>
      </c>
      <c r="X602" s="1">
        <f>[1]CalculateLowerTotal!N602</f>
        <v>6368760816.1422195</v>
      </c>
    </row>
    <row r="603" spans="1:24" x14ac:dyDescent="0.3">
      <c r="A603" s="17">
        <v>32744</v>
      </c>
      <c r="B603" s="1">
        <v>4809366842.1219692</v>
      </c>
      <c r="C603" s="1"/>
      <c r="D603" s="21">
        <v>32484</v>
      </c>
      <c r="E603" s="22">
        <v>0</v>
      </c>
      <c r="G603" s="23">
        <v>32202</v>
      </c>
      <c r="H603" s="24">
        <v>1418094138.6269102</v>
      </c>
      <c r="I603" s="24"/>
      <c r="J603" s="23">
        <v>32744</v>
      </c>
      <c r="K603" s="25">
        <v>5093532139.4947891</v>
      </c>
      <c r="L603" s="25"/>
      <c r="M603" s="23">
        <v>32484</v>
      </c>
      <c r="N603" s="25">
        <v>0</v>
      </c>
      <c r="O603" s="25"/>
      <c r="P603" s="23">
        <v>32488</v>
      </c>
      <c r="Q603" s="24">
        <v>349402736.96851128</v>
      </c>
      <c r="S603" s="23"/>
      <c r="W603" s="23">
        <v>32744</v>
      </c>
      <c r="X603" s="1">
        <f>[1]CalculateLowerTotal!N603</f>
        <v>5098501254.8487625</v>
      </c>
    </row>
    <row r="604" spans="1:24" x14ac:dyDescent="0.3">
      <c r="A604" s="17">
        <v>32745</v>
      </c>
      <c r="B604" s="1">
        <v>4391154808.3738995</v>
      </c>
      <c r="C604" s="1"/>
      <c r="D604" s="21">
        <v>32485</v>
      </c>
      <c r="E604" s="22">
        <v>0</v>
      </c>
      <c r="G604" s="23">
        <v>32948</v>
      </c>
      <c r="H604" s="24">
        <v>1409897064.6909773</v>
      </c>
      <c r="I604" s="24"/>
      <c r="J604" s="23">
        <v>32745</v>
      </c>
      <c r="K604" s="25">
        <v>4519575659.413681</v>
      </c>
      <c r="L604" s="25"/>
      <c r="M604" s="23">
        <v>32485</v>
      </c>
      <c r="N604" s="25">
        <v>0</v>
      </c>
      <c r="O604" s="25"/>
      <c r="P604" s="23">
        <v>32216</v>
      </c>
      <c r="Q604" s="24">
        <v>347073385.43730628</v>
      </c>
      <c r="S604" s="23"/>
      <c r="W604" s="23">
        <v>32745</v>
      </c>
      <c r="X604" s="1">
        <f>[1]CalculateLowerTotal!N604</f>
        <v>4474379902.8195438</v>
      </c>
    </row>
    <row r="605" spans="1:24" x14ac:dyDescent="0.3">
      <c r="A605" s="17">
        <v>32746</v>
      </c>
      <c r="B605" s="1">
        <v>4182063100.6956015</v>
      </c>
      <c r="C605" s="1"/>
      <c r="D605" s="21">
        <v>32487</v>
      </c>
      <c r="E605" s="22">
        <v>0</v>
      </c>
      <c r="G605" s="23">
        <v>32852</v>
      </c>
      <c r="H605" s="24">
        <v>1385305826.38234</v>
      </c>
      <c r="I605" s="24"/>
      <c r="J605" s="23">
        <v>32746</v>
      </c>
      <c r="K605" s="25">
        <v>4247639706.4970489</v>
      </c>
      <c r="L605" s="25"/>
      <c r="M605" s="23">
        <v>32487</v>
      </c>
      <c r="N605" s="25">
        <v>0</v>
      </c>
      <c r="O605" s="25"/>
      <c r="P605" s="23">
        <v>32239</v>
      </c>
      <c r="Q605" s="24">
        <v>347073380.84473372</v>
      </c>
      <c r="S605" s="23"/>
      <c r="W605" s="23">
        <v>32746</v>
      </c>
      <c r="X605" s="1">
        <f>[1]CalculateLowerTotal!N605</f>
        <v>4205163309.4320784</v>
      </c>
    </row>
    <row r="606" spans="1:24" x14ac:dyDescent="0.3">
      <c r="A606" s="17">
        <v>32747</v>
      </c>
      <c r="B606" s="1">
        <v>4182063100.6956015</v>
      </c>
      <c r="C606" s="1"/>
      <c r="D606" s="21">
        <v>32488</v>
      </c>
      <c r="E606" s="22">
        <v>0</v>
      </c>
      <c r="G606" s="23">
        <v>32421</v>
      </c>
      <c r="H606" s="24">
        <v>1379841113.4071298</v>
      </c>
      <c r="I606" s="24"/>
      <c r="J606" s="23">
        <v>32747</v>
      </c>
      <c r="K606" s="25">
        <v>4212119045.021265</v>
      </c>
      <c r="L606" s="25"/>
      <c r="M606" s="23">
        <v>32488</v>
      </c>
      <c r="N606" s="25">
        <v>0</v>
      </c>
      <c r="O606" s="25"/>
      <c r="P606" s="23">
        <v>32931</v>
      </c>
      <c r="Q606" s="24">
        <v>340085328.94873977</v>
      </c>
      <c r="S606" s="23"/>
      <c r="W606" s="23">
        <v>32747</v>
      </c>
      <c r="X606" s="1">
        <f>[1]CalculateLowerTotal!N606</f>
        <v>4169997854.5710526</v>
      </c>
    </row>
    <row r="607" spans="1:24" x14ac:dyDescent="0.3">
      <c r="A607" s="17">
        <v>32748</v>
      </c>
      <c r="B607" s="1">
        <v>4182063100.6956015</v>
      </c>
      <c r="C607" s="1"/>
      <c r="D607" s="21">
        <v>32489</v>
      </c>
      <c r="E607" s="22">
        <v>0</v>
      </c>
      <c r="G607" s="23">
        <v>32976</v>
      </c>
      <c r="H607" s="24">
        <v>1357982262.8979254</v>
      </c>
      <c r="I607" s="24"/>
      <c r="J607" s="23">
        <v>32748</v>
      </c>
      <c r="K607" s="25">
        <v>4182063100.6956015</v>
      </c>
      <c r="L607" s="25"/>
      <c r="M607" s="23">
        <v>32489</v>
      </c>
      <c r="N607" s="25">
        <v>0</v>
      </c>
      <c r="O607" s="25"/>
      <c r="P607" s="23">
        <v>32859</v>
      </c>
      <c r="Q607" s="24">
        <v>337755978.97352076</v>
      </c>
      <c r="S607" s="23"/>
      <c r="W607" s="23">
        <v>32748</v>
      </c>
      <c r="X607" s="1">
        <f>[1]CalculateLowerTotal!N607</f>
        <v>4140242469.6886454</v>
      </c>
    </row>
    <row r="608" spans="1:24" x14ac:dyDescent="0.3">
      <c r="A608" s="17">
        <v>32749</v>
      </c>
      <c r="B608" s="1">
        <v>4182063100.6956015</v>
      </c>
      <c r="C608" s="1"/>
      <c r="D608" s="21">
        <v>32490</v>
      </c>
      <c r="E608" s="22">
        <v>0</v>
      </c>
      <c r="G608" s="23">
        <v>32413</v>
      </c>
      <c r="H608" s="24">
        <v>1349785164.3101401</v>
      </c>
      <c r="I608" s="24"/>
      <c r="J608" s="23">
        <v>32749</v>
      </c>
      <c r="K608" s="25">
        <v>4182063100.6956015</v>
      </c>
      <c r="L608" s="25"/>
      <c r="M608" s="23">
        <v>32490</v>
      </c>
      <c r="N608" s="25">
        <v>0</v>
      </c>
      <c r="O608" s="25"/>
      <c r="P608" s="23">
        <v>32450</v>
      </c>
      <c r="Q608" s="24">
        <v>337755978.80403817</v>
      </c>
      <c r="S608" s="23"/>
      <c r="W608" s="23">
        <v>32749</v>
      </c>
      <c r="X608" s="1">
        <f>[1]CalculateLowerTotal!N608</f>
        <v>4140242469.6886454</v>
      </c>
    </row>
    <row r="609" spans="1:24" x14ac:dyDescent="0.3">
      <c r="A609" s="17">
        <v>32750</v>
      </c>
      <c r="B609" s="1">
        <v>4182063100.6956015</v>
      </c>
      <c r="C609" s="1"/>
      <c r="D609" s="21">
        <v>32491</v>
      </c>
      <c r="E609" s="22">
        <v>0</v>
      </c>
      <c r="G609" s="23">
        <v>33227</v>
      </c>
      <c r="H609" s="24">
        <v>1341588086.9945161</v>
      </c>
      <c r="I609" s="24"/>
      <c r="J609" s="23">
        <v>32750</v>
      </c>
      <c r="K609" s="25">
        <v>4449834239.8586807</v>
      </c>
      <c r="L609" s="25"/>
      <c r="M609" s="23">
        <v>32491</v>
      </c>
      <c r="N609" s="25">
        <v>0</v>
      </c>
      <c r="O609" s="25"/>
      <c r="P609" s="23">
        <v>32972</v>
      </c>
      <c r="Q609" s="24">
        <v>335426629.83622396</v>
      </c>
      <c r="S609" s="23"/>
      <c r="W609" s="23">
        <v>32750</v>
      </c>
      <c r="X609" s="1">
        <f>[1]CalculateLowerTotal!N609</f>
        <v>4498509958.2657423</v>
      </c>
    </row>
    <row r="610" spans="1:24" x14ac:dyDescent="0.3">
      <c r="A610" s="17">
        <v>32751</v>
      </c>
      <c r="B610" s="1">
        <v>3763851066.9480062</v>
      </c>
      <c r="C610" s="1"/>
      <c r="D610" s="21">
        <v>32492</v>
      </c>
      <c r="E610" s="22">
        <v>0</v>
      </c>
      <c r="G610" s="23">
        <v>32397</v>
      </c>
      <c r="H610" s="24">
        <v>1338855741.5406041</v>
      </c>
      <c r="I610" s="24"/>
      <c r="J610" s="23">
        <v>32751</v>
      </c>
      <c r="K610" s="25">
        <v>4001566260.3937845</v>
      </c>
      <c r="L610" s="25"/>
      <c r="M610" s="23">
        <v>32492</v>
      </c>
      <c r="N610" s="25">
        <v>0</v>
      </c>
      <c r="O610" s="25"/>
      <c r="P610" s="23">
        <v>32400</v>
      </c>
      <c r="Q610" s="24">
        <v>330767923.5324924</v>
      </c>
      <c r="S610" s="23"/>
      <c r="W610" s="23">
        <v>32751</v>
      </c>
      <c r="X610" s="1">
        <f>[1]CalculateLowerTotal!N610</f>
        <v>4026772440.663588</v>
      </c>
    </row>
    <row r="611" spans="1:24" x14ac:dyDescent="0.3">
      <c r="A611" s="17">
        <v>32752</v>
      </c>
      <c r="B611" s="1">
        <v>3554759359.2686982</v>
      </c>
      <c r="C611" s="1"/>
      <c r="D611" s="21">
        <v>32493</v>
      </c>
      <c r="E611" s="22">
        <v>0</v>
      </c>
      <c r="G611" s="23">
        <v>33024</v>
      </c>
      <c r="H611" s="24">
        <v>1316996870.5544577</v>
      </c>
      <c r="I611" s="24"/>
      <c r="J611" s="23">
        <v>32752</v>
      </c>
      <c r="K611" s="25">
        <v>3650391909.3958092</v>
      </c>
      <c r="L611" s="25"/>
      <c r="M611" s="23">
        <v>32493</v>
      </c>
      <c r="N611" s="25">
        <v>0</v>
      </c>
      <c r="O611" s="25"/>
      <c r="P611" s="23">
        <v>32685</v>
      </c>
      <c r="Q611" s="24">
        <v>328438573.01818317</v>
      </c>
      <c r="S611" s="23"/>
      <c r="W611" s="23">
        <v>32752</v>
      </c>
      <c r="X611" s="1">
        <f>[1]CalculateLowerTotal!N611</f>
        <v>3613887990.3018513</v>
      </c>
    </row>
    <row r="612" spans="1:24" x14ac:dyDescent="0.3">
      <c r="A612" s="17">
        <v>32753</v>
      </c>
      <c r="B612" s="1">
        <v>3345639033.1996894</v>
      </c>
      <c r="C612" s="1"/>
      <c r="D612" s="21">
        <v>32494</v>
      </c>
      <c r="E612" s="22">
        <v>0</v>
      </c>
      <c r="G612" s="23">
        <v>32400</v>
      </c>
      <c r="H612" s="24">
        <v>1314264523.9077132</v>
      </c>
      <c r="I612" s="24"/>
      <c r="J612" s="23">
        <v>32753</v>
      </c>
      <c r="K612" s="25">
        <v>3807407658.6271753</v>
      </c>
      <c r="L612" s="25"/>
      <c r="M612" s="23">
        <v>32494</v>
      </c>
      <c r="N612" s="25">
        <v>0</v>
      </c>
      <c r="O612" s="25"/>
      <c r="P612" s="23">
        <v>33100</v>
      </c>
      <c r="Q612" s="24">
        <v>328438572.50973529</v>
      </c>
      <c r="S612" s="23"/>
      <c r="W612" s="23">
        <v>32753</v>
      </c>
      <c r="X612" s="1">
        <f>[1]CalculateLowerTotal!N612</f>
        <v>3941705599.7707272</v>
      </c>
    </row>
    <row r="613" spans="1:24" x14ac:dyDescent="0.3">
      <c r="A613" s="17">
        <v>32754</v>
      </c>
      <c r="B613" s="1">
        <v>3136547325.5217004</v>
      </c>
      <c r="C613" s="1"/>
      <c r="D613" s="21">
        <v>32495</v>
      </c>
      <c r="E613" s="22">
        <v>0</v>
      </c>
      <c r="G613" s="23">
        <v>32513</v>
      </c>
      <c r="H613" s="24">
        <v>1314264511.9793973</v>
      </c>
      <c r="I613" s="24"/>
      <c r="J613" s="23">
        <v>32754</v>
      </c>
      <c r="K613" s="25">
        <v>5043733645.9035215</v>
      </c>
      <c r="L613" s="25"/>
      <c r="M613" s="23">
        <v>32495</v>
      </c>
      <c r="N613" s="25">
        <v>0</v>
      </c>
      <c r="O613" s="25"/>
      <c r="P613" s="23">
        <v>32271</v>
      </c>
      <c r="Q613" s="24">
        <v>326109221.14801282</v>
      </c>
      <c r="S613" s="23"/>
      <c r="W613" s="23">
        <v>32754</v>
      </c>
      <c r="X613" s="1">
        <f>[1]CalculateLowerTotal!N613</f>
        <v>5547681977.267992</v>
      </c>
    </row>
    <row r="614" spans="1:24" x14ac:dyDescent="0.3">
      <c r="A614" s="17">
        <v>32755</v>
      </c>
      <c r="B614" s="1">
        <v>2927445258.2432427</v>
      </c>
      <c r="C614" s="1"/>
      <c r="D614" s="21">
        <v>32496</v>
      </c>
      <c r="E614" s="22">
        <v>0</v>
      </c>
      <c r="G614" s="23">
        <v>32654</v>
      </c>
      <c r="H614" s="24">
        <v>1311532135.3130586</v>
      </c>
      <c r="I614" s="24"/>
      <c r="J614" s="23">
        <v>32755</v>
      </c>
      <c r="K614" s="25">
        <v>3203413482.0777392</v>
      </c>
      <c r="L614" s="25"/>
      <c r="M614" s="23">
        <v>32496</v>
      </c>
      <c r="N614" s="25">
        <v>0</v>
      </c>
      <c r="O614" s="25"/>
      <c r="P614" s="23">
        <v>32909</v>
      </c>
      <c r="Q614" s="24">
        <v>326109220.80904758</v>
      </c>
      <c r="S614" s="23"/>
      <c r="W614" s="23">
        <v>32755</v>
      </c>
      <c r="X614" s="1">
        <f>[1]CalculateLowerTotal!N614</f>
        <v>3229613135.5370879</v>
      </c>
    </row>
    <row r="615" spans="1:24" x14ac:dyDescent="0.3">
      <c r="A615" s="17">
        <v>32756</v>
      </c>
      <c r="B615" s="1">
        <v>3345639033.1996894</v>
      </c>
      <c r="C615" s="1"/>
      <c r="D615" s="21">
        <v>32497</v>
      </c>
      <c r="E615" s="22">
        <v>0</v>
      </c>
      <c r="G615" s="23">
        <v>33114</v>
      </c>
      <c r="H615" s="24">
        <v>1300602716.7184324</v>
      </c>
      <c r="I615" s="24"/>
      <c r="J615" s="23">
        <v>32756</v>
      </c>
      <c r="K615" s="25">
        <v>3465862810.1047325</v>
      </c>
      <c r="L615" s="25"/>
      <c r="M615" s="23">
        <v>32497</v>
      </c>
      <c r="N615" s="25">
        <v>0</v>
      </c>
      <c r="O615" s="25"/>
      <c r="P615" s="23">
        <v>32608</v>
      </c>
      <c r="Q615" s="24">
        <v>321450518.93301588</v>
      </c>
      <c r="S615" s="23"/>
      <c r="W615" s="23">
        <v>32756</v>
      </c>
      <c r="X615" s="1">
        <f>[1]CalculateLowerTotal!N615</f>
        <v>3440521588.1285052</v>
      </c>
    </row>
    <row r="616" spans="1:24" x14ac:dyDescent="0.3">
      <c r="A616" s="17">
        <v>32757</v>
      </c>
      <c r="B616" s="1">
        <v>2927445258.2432427</v>
      </c>
      <c r="C616" s="1"/>
      <c r="D616" s="21">
        <v>32499</v>
      </c>
      <c r="E616" s="22">
        <v>0</v>
      </c>
      <c r="G616" s="23">
        <v>32593</v>
      </c>
      <c r="H616" s="24">
        <v>1297870361.9206731</v>
      </c>
      <c r="I616" s="24"/>
      <c r="J616" s="23">
        <v>32757</v>
      </c>
      <c r="K616" s="25">
        <v>2993021864.0446901</v>
      </c>
      <c r="L616" s="25"/>
      <c r="M616" s="23">
        <v>32499</v>
      </c>
      <c r="N616" s="25">
        <v>0</v>
      </c>
      <c r="O616" s="25"/>
      <c r="P616" s="23">
        <v>32973</v>
      </c>
      <c r="Q616" s="24">
        <v>321450515.03491527</v>
      </c>
      <c r="S616" s="23"/>
      <c r="W616" s="23">
        <v>32757</v>
      </c>
      <c r="X616" s="1">
        <f>[1]CalculateLowerTotal!N616</f>
        <v>2963091645.404243</v>
      </c>
    </row>
    <row r="617" spans="1:24" x14ac:dyDescent="0.3">
      <c r="A617" s="17">
        <v>32758</v>
      </c>
      <c r="B617" s="1">
        <v>3136547325.5217004</v>
      </c>
      <c r="C617" s="1"/>
      <c r="D617" s="21">
        <v>32502</v>
      </c>
      <c r="E617" s="22">
        <v>0</v>
      </c>
      <c r="G617" s="23">
        <v>32697</v>
      </c>
      <c r="H617" s="24">
        <v>1295138003.3456125</v>
      </c>
      <c r="I617" s="24"/>
      <c r="J617" s="23">
        <v>32758</v>
      </c>
      <c r="K617" s="25">
        <v>3144744401.2468815</v>
      </c>
      <c r="L617" s="25"/>
      <c r="M617" s="23">
        <v>32502</v>
      </c>
      <c r="N617" s="25">
        <v>0</v>
      </c>
      <c r="O617" s="25"/>
      <c r="P617" s="23">
        <v>33057</v>
      </c>
      <c r="Q617" s="24">
        <v>319121166.55439764</v>
      </c>
      <c r="S617" s="23"/>
      <c r="W617" s="23">
        <v>32758</v>
      </c>
      <c r="X617" s="1">
        <f>[1]CalculateLowerTotal!N617</f>
        <v>3113296957.2344127</v>
      </c>
    </row>
    <row r="618" spans="1:24" x14ac:dyDescent="0.3">
      <c r="A618" s="17">
        <v>32759</v>
      </c>
      <c r="B618" s="1">
        <v>3136547325.5217004</v>
      </c>
      <c r="C618" s="1"/>
      <c r="D618" s="21">
        <v>32503</v>
      </c>
      <c r="E618" s="22">
        <v>0</v>
      </c>
      <c r="G618" s="23">
        <v>32670</v>
      </c>
      <c r="H618" s="24">
        <v>1286940926.4275997</v>
      </c>
      <c r="I618" s="24"/>
      <c r="J618" s="23">
        <v>32759</v>
      </c>
      <c r="K618" s="25">
        <v>3136547325.5217004</v>
      </c>
      <c r="L618" s="25"/>
      <c r="M618" s="23">
        <v>32503</v>
      </c>
      <c r="N618" s="25">
        <v>0</v>
      </c>
      <c r="O618" s="25"/>
      <c r="P618" s="23">
        <v>32202</v>
      </c>
      <c r="Q618" s="24">
        <v>316791815.36215782</v>
      </c>
      <c r="S618" s="23"/>
      <c r="W618" s="23">
        <v>32759</v>
      </c>
      <c r="X618" s="1">
        <f>[1]CalculateLowerTotal!N618</f>
        <v>3105181852.2664833</v>
      </c>
    </row>
    <row r="619" spans="1:24" x14ac:dyDescent="0.3">
      <c r="A619" s="17">
        <v>32760</v>
      </c>
      <c r="B619" s="1">
        <v>3136547325.5217004</v>
      </c>
      <c r="C619" s="1"/>
      <c r="D619" s="21">
        <v>32504</v>
      </c>
      <c r="E619" s="22">
        <v>0</v>
      </c>
      <c r="G619" s="23">
        <v>32249</v>
      </c>
      <c r="H619" s="24">
        <v>1270546758.4764018</v>
      </c>
      <c r="I619" s="24"/>
      <c r="J619" s="23">
        <v>32760</v>
      </c>
      <c r="K619" s="25">
        <v>3136547325.5217004</v>
      </c>
      <c r="L619" s="25"/>
      <c r="M619" s="23">
        <v>32504</v>
      </c>
      <c r="N619" s="25">
        <v>0</v>
      </c>
      <c r="O619" s="25"/>
      <c r="P619" s="23">
        <v>32822</v>
      </c>
      <c r="Q619" s="24">
        <v>316791814.85370994</v>
      </c>
      <c r="S619" s="23"/>
      <c r="W619" s="23">
        <v>32760</v>
      </c>
      <c r="X619" s="1">
        <f>[1]CalculateLowerTotal!N619</f>
        <v>3105181852.2664833</v>
      </c>
    </row>
    <row r="620" spans="1:24" x14ac:dyDescent="0.3">
      <c r="A620" s="17">
        <v>32761</v>
      </c>
      <c r="B620" s="1">
        <v>3136547325.5217004</v>
      </c>
      <c r="C620" s="1"/>
      <c r="D620" s="21">
        <v>32506</v>
      </c>
      <c r="E620" s="22">
        <v>0</v>
      </c>
      <c r="G620" s="23">
        <v>33189</v>
      </c>
      <c r="H620" s="24">
        <v>1235026118.6703906</v>
      </c>
      <c r="I620" s="24"/>
      <c r="J620" s="23">
        <v>32761</v>
      </c>
      <c r="K620" s="25">
        <v>3136547325.5217004</v>
      </c>
      <c r="L620" s="25"/>
      <c r="M620" s="23">
        <v>32506</v>
      </c>
      <c r="N620" s="25">
        <v>0</v>
      </c>
      <c r="O620" s="25"/>
      <c r="P620" s="23">
        <v>32936</v>
      </c>
      <c r="Q620" s="24">
        <v>316791814.85370994</v>
      </c>
      <c r="S620" s="23"/>
      <c r="W620" s="23">
        <v>32761</v>
      </c>
      <c r="X620" s="1">
        <f>[1]CalculateLowerTotal!N620</f>
        <v>3105181852.2664833</v>
      </c>
    </row>
    <row r="621" spans="1:24" x14ac:dyDescent="0.3">
      <c r="A621" s="17">
        <v>32762</v>
      </c>
      <c r="B621" s="1">
        <v>3136547325.5217004</v>
      </c>
      <c r="C621" s="1"/>
      <c r="D621" s="21">
        <v>32507</v>
      </c>
      <c r="E621" s="22">
        <v>0</v>
      </c>
      <c r="G621" s="23">
        <v>32443</v>
      </c>
      <c r="H621" s="24">
        <v>1226829039.963131</v>
      </c>
      <c r="I621" s="24"/>
      <c r="J621" s="23">
        <v>32762</v>
      </c>
      <c r="K621" s="25">
        <v>3136547325.5217004</v>
      </c>
      <c r="L621" s="25"/>
      <c r="M621" s="23">
        <v>32507</v>
      </c>
      <c r="N621" s="25">
        <v>0</v>
      </c>
      <c r="O621" s="25"/>
      <c r="P621" s="23">
        <v>33207</v>
      </c>
      <c r="Q621" s="24">
        <v>314462460.84616023</v>
      </c>
      <c r="S621" s="23"/>
      <c r="W621" s="23">
        <v>32762</v>
      </c>
      <c r="X621" s="1">
        <f>[1]CalculateLowerTotal!N621</f>
        <v>3105181852.2664833</v>
      </c>
    </row>
    <row r="622" spans="1:24" x14ac:dyDescent="0.3">
      <c r="A622" s="17">
        <v>32763</v>
      </c>
      <c r="B622" s="1">
        <v>63630135371.470505</v>
      </c>
      <c r="C622" s="1"/>
      <c r="D622" s="21">
        <v>32508</v>
      </c>
      <c r="E622" s="22">
        <v>0</v>
      </c>
      <c r="G622" s="23">
        <v>33148</v>
      </c>
      <c r="H622" s="24">
        <v>1215899597.3130686</v>
      </c>
      <c r="I622" s="24"/>
      <c r="J622" s="23">
        <v>32763</v>
      </c>
      <c r="K622" s="25">
        <v>132493408703.32803</v>
      </c>
      <c r="L622" s="25"/>
      <c r="M622" s="23">
        <v>32508</v>
      </c>
      <c r="N622" s="25">
        <v>0</v>
      </c>
      <c r="O622" s="25"/>
      <c r="P622" s="23">
        <v>32740</v>
      </c>
      <c r="Q622" s="24">
        <v>312133111.11336929</v>
      </c>
      <c r="S622" s="23"/>
      <c r="W622" s="23">
        <v>32763</v>
      </c>
      <c r="X622" s="1">
        <f>[1]CalculateLowerTotal!N622</f>
        <v>167104274069.93805</v>
      </c>
    </row>
    <row r="623" spans="1:24" x14ac:dyDescent="0.3">
      <c r="A623" s="17">
        <v>32764</v>
      </c>
      <c r="B623" s="1">
        <v>31815193897.210484</v>
      </c>
      <c r="C623" s="1"/>
      <c r="D623" s="21">
        <v>32510</v>
      </c>
      <c r="E623" s="22">
        <v>0</v>
      </c>
      <c r="G623" s="23">
        <v>32789</v>
      </c>
      <c r="H623" s="24">
        <v>1202237812.1911728</v>
      </c>
      <c r="I623" s="24"/>
      <c r="J623" s="23">
        <v>32764</v>
      </c>
      <c r="K623" s="25">
        <v>241745321539.2283</v>
      </c>
      <c r="L623" s="25"/>
      <c r="M623" s="23">
        <v>32510</v>
      </c>
      <c r="N623" s="25">
        <v>0</v>
      </c>
      <c r="O623" s="25"/>
      <c r="P623" s="23">
        <v>32462</v>
      </c>
      <c r="Q623" s="24">
        <v>309803760.26009476</v>
      </c>
      <c r="S623" s="23"/>
      <c r="W623" s="23">
        <v>32764</v>
      </c>
      <c r="X623" s="1">
        <f>[1]CalculateLowerTotal!N623</f>
        <v>1190480763893.0757</v>
      </c>
    </row>
    <row r="624" spans="1:24" x14ac:dyDescent="0.3">
      <c r="A624" s="17">
        <v>32765</v>
      </c>
      <c r="B624" s="1">
        <v>27665309173.201145</v>
      </c>
      <c r="C624" s="1"/>
      <c r="D624" s="21">
        <v>32513</v>
      </c>
      <c r="E624" s="22">
        <v>0</v>
      </c>
      <c r="G624" s="23">
        <v>32740</v>
      </c>
      <c r="H624" s="24">
        <v>1194040729.1101975</v>
      </c>
      <c r="I624" s="24"/>
      <c r="J624" s="23">
        <v>32765</v>
      </c>
      <c r="K624" s="25">
        <v>278412896279.13287</v>
      </c>
      <c r="L624" s="25"/>
      <c r="M624" s="23">
        <v>32513</v>
      </c>
      <c r="N624" s="25">
        <v>0</v>
      </c>
      <c r="O624" s="25"/>
      <c r="P624" s="23">
        <v>32443</v>
      </c>
      <c r="Q624" s="24">
        <v>307474408.55940706</v>
      </c>
      <c r="S624" s="23"/>
      <c r="W624" s="23">
        <v>32765</v>
      </c>
      <c r="X624" s="1">
        <f>[1]CalculateLowerTotal!N624</f>
        <v>360096832665.21265</v>
      </c>
    </row>
    <row r="625" spans="1:24" x14ac:dyDescent="0.3">
      <c r="A625" s="17">
        <v>32766</v>
      </c>
      <c r="B625" s="1">
        <v>3345639033.1996894</v>
      </c>
      <c r="C625" s="1"/>
      <c r="D625" s="21">
        <v>32518</v>
      </c>
      <c r="E625" s="22">
        <v>0</v>
      </c>
      <c r="G625" s="23">
        <v>33115</v>
      </c>
      <c r="H625" s="24">
        <v>1194040717.5794914</v>
      </c>
      <c r="I625" s="24"/>
      <c r="J625" s="23">
        <v>32766</v>
      </c>
      <c r="K625" s="25">
        <v>7755665885.9026127</v>
      </c>
      <c r="L625" s="25"/>
      <c r="M625" s="23">
        <v>32518</v>
      </c>
      <c r="N625" s="25">
        <v>0</v>
      </c>
      <c r="O625" s="25"/>
      <c r="P625" s="23">
        <v>32421</v>
      </c>
      <c r="Q625" s="24">
        <v>302815706.68337542</v>
      </c>
      <c r="S625" s="23"/>
      <c r="W625" s="23">
        <v>32766</v>
      </c>
      <c r="X625" s="1">
        <f>[1]CalculateLowerTotal!N625</f>
        <v>8786880565.070406</v>
      </c>
    </row>
    <row r="626" spans="1:24" x14ac:dyDescent="0.3">
      <c r="A626" s="17">
        <v>32767</v>
      </c>
      <c r="B626" s="1">
        <v>225472358109.62558</v>
      </c>
      <c r="C626" s="1"/>
      <c r="D626" s="21">
        <v>32519</v>
      </c>
      <c r="E626" s="22">
        <v>0</v>
      </c>
      <c r="G626" s="23">
        <v>32982</v>
      </c>
      <c r="H626" s="24">
        <v>1191308372.1255784</v>
      </c>
      <c r="I626" s="24"/>
      <c r="J626" s="23">
        <v>32767</v>
      </c>
      <c r="K626" s="25">
        <v>696726894072.03809</v>
      </c>
      <c r="L626" s="25"/>
      <c r="M626" s="23">
        <v>32519</v>
      </c>
      <c r="N626" s="25">
        <v>0</v>
      </c>
      <c r="O626" s="25"/>
      <c r="P626" s="23">
        <v>32413</v>
      </c>
      <c r="Q626" s="24">
        <v>302815705.83596224</v>
      </c>
      <c r="S626" s="23"/>
      <c r="W626" s="23">
        <v>32767</v>
      </c>
      <c r="X626" s="1">
        <f>[1]CalculateLowerTotal!N626</f>
        <v>1817678720176.9719</v>
      </c>
    </row>
    <row r="627" spans="1:24" x14ac:dyDescent="0.3">
      <c r="A627" s="17">
        <v>32768</v>
      </c>
      <c r="B627" s="1">
        <v>156308958965.1416</v>
      </c>
      <c r="C627" s="1"/>
      <c r="D627" s="21">
        <v>32521</v>
      </c>
      <c r="E627" s="22">
        <v>0</v>
      </c>
      <c r="G627" s="23">
        <v>33186</v>
      </c>
      <c r="H627" s="24">
        <v>1180378898.0642858</v>
      </c>
      <c r="I627" s="24"/>
      <c r="J627" s="23">
        <v>32768</v>
      </c>
      <c r="K627" s="25">
        <v>526999859126.31976</v>
      </c>
      <c r="L627" s="25"/>
      <c r="M627" s="23">
        <v>32521</v>
      </c>
      <c r="N627" s="25">
        <v>0</v>
      </c>
      <c r="O627" s="25"/>
      <c r="P627" s="23">
        <v>32793</v>
      </c>
      <c r="Q627" s="24">
        <v>302815701.82722342</v>
      </c>
      <c r="S627" s="23"/>
      <c r="W627" s="23">
        <v>32768</v>
      </c>
      <c r="X627" s="1">
        <f>[1]CalculateLowerTotal!N627</f>
        <v>635090084986.35083</v>
      </c>
    </row>
    <row r="628" spans="1:24" x14ac:dyDescent="0.3">
      <c r="A628" s="17">
        <v>32769</v>
      </c>
      <c r="B628" s="1">
        <v>5227578875.8695011</v>
      </c>
      <c r="C628" s="1"/>
      <c r="D628" s="21">
        <v>32524</v>
      </c>
      <c r="E628" s="22">
        <v>0</v>
      </c>
      <c r="G628" s="23">
        <v>33213</v>
      </c>
      <c r="H628" s="24">
        <v>1177646597.5403609</v>
      </c>
      <c r="I628" s="24"/>
      <c r="J628" s="23">
        <v>32769</v>
      </c>
      <c r="K628" s="25">
        <v>28663018933.202156</v>
      </c>
      <c r="L628" s="25"/>
      <c r="M628" s="23">
        <v>32524</v>
      </c>
      <c r="N628" s="25">
        <v>0</v>
      </c>
      <c r="O628" s="25"/>
      <c r="P628" s="23">
        <v>32397</v>
      </c>
      <c r="Q628" s="24">
        <v>300486354.30475712</v>
      </c>
      <c r="S628" s="23"/>
      <c r="W628" s="23">
        <v>32769</v>
      </c>
      <c r="X628" s="1">
        <f>[1]CalculateLowerTotal!N628</f>
        <v>35445970801.790123</v>
      </c>
    </row>
    <row r="629" spans="1:24" x14ac:dyDescent="0.3">
      <c r="A629" s="17">
        <v>32770</v>
      </c>
      <c r="B629" s="1">
        <v>5854882617.295908</v>
      </c>
      <c r="C629" s="1"/>
      <c r="D629" s="21">
        <v>32525</v>
      </c>
      <c r="E629" s="22">
        <v>0</v>
      </c>
      <c r="G629" s="23">
        <v>32912</v>
      </c>
      <c r="H629" s="24">
        <v>1172181851.5634775</v>
      </c>
      <c r="I629" s="24"/>
      <c r="J629" s="23">
        <v>32770</v>
      </c>
      <c r="K629" s="25">
        <v>102131078057.62265</v>
      </c>
      <c r="L629" s="25"/>
      <c r="M629" s="23">
        <v>32525</v>
      </c>
      <c r="N629" s="25">
        <v>0</v>
      </c>
      <c r="O629" s="25"/>
      <c r="P629" s="23">
        <v>32912</v>
      </c>
      <c r="Q629" s="24">
        <v>298157003.79044789</v>
      </c>
      <c r="S629" s="23"/>
      <c r="W629" s="23">
        <v>32770</v>
      </c>
      <c r="X629" s="1">
        <f>[1]CalculateLowerTotal!N629</f>
        <v>275063122469.59827</v>
      </c>
    </row>
    <row r="630" spans="1:24" x14ac:dyDescent="0.3">
      <c r="A630" s="17">
        <v>32771</v>
      </c>
      <c r="B630" s="1">
        <v>178441256788.2955</v>
      </c>
      <c r="C630" s="1"/>
      <c r="D630" s="21">
        <v>32526</v>
      </c>
      <c r="E630" s="22">
        <v>0</v>
      </c>
      <c r="G630" s="23">
        <v>32743</v>
      </c>
      <c r="H630" s="24">
        <v>1155787721.9816935</v>
      </c>
      <c r="I630" s="24"/>
      <c r="J630" s="23">
        <v>32771</v>
      </c>
      <c r="K630" s="25">
        <v>532302976414.30493</v>
      </c>
      <c r="L630" s="25"/>
      <c r="M630" s="23">
        <v>32526</v>
      </c>
      <c r="N630" s="25">
        <v>0</v>
      </c>
      <c r="O630" s="25"/>
      <c r="P630" s="23">
        <v>32789</v>
      </c>
      <c r="Q630" s="24">
        <v>298157001.92613894</v>
      </c>
      <c r="S630" s="23"/>
      <c r="W630" s="23">
        <v>32771</v>
      </c>
      <c r="X630" s="1">
        <f>[1]CalculateLowerTotal!N630</f>
        <v>1210716124307.7336</v>
      </c>
    </row>
    <row r="631" spans="1:24" x14ac:dyDescent="0.3">
      <c r="A631" s="17">
        <v>32772</v>
      </c>
      <c r="B631" s="1">
        <v>136943419239.97093</v>
      </c>
      <c r="C631" s="1"/>
      <c r="D631" s="21">
        <v>32527</v>
      </c>
      <c r="E631" s="22">
        <v>0</v>
      </c>
      <c r="G631" s="23">
        <v>33008</v>
      </c>
      <c r="H631" s="24">
        <v>1150322992.3068423</v>
      </c>
      <c r="I631" s="24"/>
      <c r="J631" s="23">
        <v>32772</v>
      </c>
      <c r="K631" s="25">
        <v>274547732880.11682</v>
      </c>
      <c r="L631" s="25"/>
      <c r="M631" s="23">
        <v>32527</v>
      </c>
      <c r="N631" s="25">
        <v>0</v>
      </c>
      <c r="O631" s="25"/>
      <c r="P631" s="23">
        <v>32353</v>
      </c>
      <c r="Q631" s="24">
        <v>295827651.9202776</v>
      </c>
      <c r="S631" s="23"/>
      <c r="W631" s="23">
        <v>32772</v>
      </c>
      <c r="X631" s="1">
        <f>[1]CalculateLowerTotal!N631</f>
        <v>314392119963.23279</v>
      </c>
    </row>
    <row r="632" spans="1:24" x14ac:dyDescent="0.3">
      <c r="A632" s="17">
        <v>32773</v>
      </c>
      <c r="B632" s="1">
        <v>114811121416.81978</v>
      </c>
      <c r="C632" s="1"/>
      <c r="D632" s="21">
        <v>32528</v>
      </c>
      <c r="E632" s="22">
        <v>0</v>
      </c>
      <c r="G632" s="23">
        <v>32395</v>
      </c>
      <c r="H632" s="24">
        <v>1144858278.6795499</v>
      </c>
      <c r="I632" s="24"/>
      <c r="J632" s="23">
        <v>32773</v>
      </c>
      <c r="K632" s="25">
        <v>214587525595.14648</v>
      </c>
      <c r="L632" s="25"/>
      <c r="M632" s="23">
        <v>32528</v>
      </c>
      <c r="N632" s="25">
        <v>0</v>
      </c>
      <c r="O632" s="25"/>
      <c r="P632" s="23">
        <v>32852</v>
      </c>
      <c r="Q632" s="24">
        <v>295827651.9202776</v>
      </c>
      <c r="S632" s="23"/>
      <c r="W632" s="23">
        <v>32773</v>
      </c>
      <c r="X632" s="1">
        <f>[1]CalculateLowerTotal!N632</f>
        <v>292123362572.75153</v>
      </c>
    </row>
    <row r="633" spans="1:24" x14ac:dyDescent="0.3">
      <c r="A633" s="17">
        <v>32774</v>
      </c>
      <c r="B633" s="1">
        <v>71929904819.503738</v>
      </c>
      <c r="C633" s="1"/>
      <c r="D633" s="21">
        <v>32529</v>
      </c>
      <c r="E633" s="22">
        <v>0</v>
      </c>
      <c r="G633" s="23">
        <v>33152</v>
      </c>
      <c r="H633" s="24">
        <v>1131196482.8778362</v>
      </c>
      <c r="I633" s="24"/>
      <c r="J633" s="23">
        <v>32774</v>
      </c>
      <c r="K633" s="25">
        <v>158202813745.57349</v>
      </c>
      <c r="L633" s="25"/>
      <c r="M633" s="23">
        <v>32529</v>
      </c>
      <c r="N633" s="25">
        <v>0</v>
      </c>
      <c r="O633" s="25"/>
      <c r="P633" s="23">
        <v>33213</v>
      </c>
      <c r="Q633" s="24">
        <v>288839596.14028394</v>
      </c>
      <c r="S633" s="23"/>
      <c r="W633" s="23">
        <v>32774</v>
      </c>
      <c r="X633" s="1">
        <f>[1]CalculateLowerTotal!N633</f>
        <v>273609644121.31909</v>
      </c>
    </row>
    <row r="634" spans="1:24" x14ac:dyDescent="0.3">
      <c r="A634" s="17">
        <v>32775</v>
      </c>
      <c r="B634" s="1">
        <v>62247008745.441322</v>
      </c>
      <c r="C634" s="1"/>
      <c r="D634" s="21">
        <v>32530</v>
      </c>
      <c r="E634" s="22">
        <v>0</v>
      </c>
      <c r="G634" s="23">
        <v>32973</v>
      </c>
      <c r="H634" s="24">
        <v>1117534671.3148396</v>
      </c>
      <c r="I634" s="24"/>
      <c r="J634" s="23">
        <v>32775</v>
      </c>
      <c r="K634" s="25">
        <v>80400799561.708344</v>
      </c>
      <c r="L634" s="25"/>
      <c r="M634" s="23">
        <v>32530</v>
      </c>
      <c r="N634" s="25">
        <v>0</v>
      </c>
      <c r="O634" s="25"/>
      <c r="P634" s="23">
        <v>32286</v>
      </c>
      <c r="Q634" s="24">
        <v>286510242.20567983</v>
      </c>
      <c r="S634" s="23"/>
      <c r="W634" s="23">
        <v>32775</v>
      </c>
      <c r="X634" s="1">
        <f>[1]CalculateLowerTotal!N634</f>
        <v>85907005053.925156</v>
      </c>
    </row>
    <row r="635" spans="1:24" x14ac:dyDescent="0.3">
      <c r="A635" s="17">
        <v>32776</v>
      </c>
      <c r="B635" s="1">
        <v>5645790909.6166096</v>
      </c>
      <c r="C635" s="1"/>
      <c r="D635" s="21">
        <v>32531</v>
      </c>
      <c r="E635" s="22">
        <v>0</v>
      </c>
      <c r="G635" s="23">
        <v>32972</v>
      </c>
      <c r="H635" s="24">
        <v>1114802325.6621208</v>
      </c>
      <c r="I635" s="24"/>
      <c r="J635" s="23">
        <v>32776</v>
      </c>
      <c r="K635" s="25">
        <v>48713647685.354675</v>
      </c>
      <c r="L635" s="25"/>
      <c r="M635" s="23">
        <v>32531</v>
      </c>
      <c r="N635" s="25">
        <v>0</v>
      </c>
      <c r="O635" s="25"/>
      <c r="P635" s="23">
        <v>32670</v>
      </c>
      <c r="Q635" s="24">
        <v>284180893.41683906</v>
      </c>
      <c r="S635" s="23"/>
      <c r="W635" s="23">
        <v>32776</v>
      </c>
      <c r="X635" s="1">
        <f>[1]CalculateLowerTotal!N635</f>
        <v>243115929907.83405</v>
      </c>
    </row>
    <row r="636" spans="1:24" x14ac:dyDescent="0.3">
      <c r="A636" s="17">
        <v>32777</v>
      </c>
      <c r="B636" s="1">
        <v>392847844620.77356</v>
      </c>
      <c r="C636" s="1"/>
      <c r="D636" s="21">
        <v>32532</v>
      </c>
      <c r="E636" s="22">
        <v>0</v>
      </c>
      <c r="G636" s="23">
        <v>32733</v>
      </c>
      <c r="H636" s="24">
        <v>1112069978.2201548</v>
      </c>
      <c r="I636" s="24"/>
      <c r="J636" s="23">
        <v>32777</v>
      </c>
      <c r="K636" s="25">
        <v>1756801215494.9077</v>
      </c>
      <c r="L636" s="25"/>
      <c r="M636" s="23">
        <v>32532</v>
      </c>
      <c r="N636" s="25">
        <v>0</v>
      </c>
      <c r="O636" s="25"/>
      <c r="P636" s="23">
        <v>32848</v>
      </c>
      <c r="Q636" s="24">
        <v>284180888.64068305</v>
      </c>
      <c r="S636" s="23"/>
      <c r="W636" s="23">
        <v>32777</v>
      </c>
      <c r="X636" s="1">
        <f>[1]CalculateLowerTotal!N636</f>
        <v>3668142488395.8394</v>
      </c>
    </row>
    <row r="637" spans="1:24" x14ac:dyDescent="0.3">
      <c r="A637" s="17">
        <v>32778</v>
      </c>
      <c r="B637" s="1">
        <v>76079537120.560379</v>
      </c>
      <c r="C637" s="1"/>
      <c r="D637" s="21">
        <v>32533</v>
      </c>
      <c r="E637" s="22">
        <v>0</v>
      </c>
      <c r="G637" s="23">
        <v>32954</v>
      </c>
      <c r="H637" s="24">
        <v>1103872896.9284267</v>
      </c>
      <c r="I637" s="24"/>
      <c r="J637" s="23">
        <v>32778</v>
      </c>
      <c r="K637" s="25">
        <v>79459464734.569473</v>
      </c>
      <c r="L637" s="25"/>
      <c r="M637" s="23">
        <v>32533</v>
      </c>
      <c r="N637" s="25">
        <v>0</v>
      </c>
      <c r="O637" s="25"/>
      <c r="P637" s="23">
        <v>32249</v>
      </c>
      <c r="Q637" s="24">
        <v>279522191.37132478</v>
      </c>
      <c r="S637" s="23"/>
      <c r="W637" s="23">
        <v>32778</v>
      </c>
      <c r="X637" s="1">
        <f>[1]CalculateLowerTotal!N637</f>
        <v>79510424709.342697</v>
      </c>
    </row>
    <row r="638" spans="1:24" x14ac:dyDescent="0.3">
      <c r="A638" s="17">
        <v>32779</v>
      </c>
      <c r="B638" s="1">
        <v>48414227947.358315</v>
      </c>
      <c r="C638" s="1"/>
      <c r="D638" s="21">
        <v>32535</v>
      </c>
      <c r="E638" s="22">
        <v>0</v>
      </c>
      <c r="G638" s="23">
        <v>32507</v>
      </c>
      <c r="H638" s="24">
        <v>1087478743.8876233</v>
      </c>
      <c r="I638" s="24"/>
      <c r="J638" s="23">
        <v>32779</v>
      </c>
      <c r="K638" s="25">
        <v>50247640594.165718</v>
      </c>
      <c r="L638" s="25"/>
      <c r="M638" s="23">
        <v>32535</v>
      </c>
      <c r="N638" s="25">
        <v>0</v>
      </c>
      <c r="O638" s="25"/>
      <c r="P638" s="23">
        <v>32593</v>
      </c>
      <c r="Q638" s="24">
        <v>279522191.37132478</v>
      </c>
      <c r="S638" s="23"/>
      <c r="W638" s="23">
        <v>32779</v>
      </c>
      <c r="X638" s="1">
        <f>[1]CalculateLowerTotal!N638</f>
        <v>50204046446.142311</v>
      </c>
    </row>
    <row r="639" spans="1:24" x14ac:dyDescent="0.3">
      <c r="A639" s="17">
        <v>32780</v>
      </c>
      <c r="B639" s="1">
        <v>5645790909.6166096</v>
      </c>
      <c r="C639" s="1"/>
      <c r="D639" s="21">
        <v>32536</v>
      </c>
      <c r="E639" s="22">
        <v>0</v>
      </c>
      <c r="G639" s="23">
        <v>32905</v>
      </c>
      <c r="H639" s="24">
        <v>1084746384.7161469</v>
      </c>
      <c r="I639" s="24"/>
      <c r="J639" s="23">
        <v>32780</v>
      </c>
      <c r="K639" s="25">
        <v>5970941589.3926334</v>
      </c>
      <c r="L639" s="25"/>
      <c r="M639" s="23">
        <v>32536</v>
      </c>
      <c r="N639" s="25">
        <v>0</v>
      </c>
      <c r="O639" s="25"/>
      <c r="P639" s="23">
        <v>32697</v>
      </c>
      <c r="Q639" s="24">
        <v>279522191.37132478</v>
      </c>
      <c r="S639" s="23"/>
      <c r="W639" s="23">
        <v>32780</v>
      </c>
      <c r="X639" s="1">
        <f>[1]CalculateLowerTotal!N639</f>
        <v>5971795313.3100386</v>
      </c>
    </row>
    <row r="640" spans="1:24" x14ac:dyDescent="0.3">
      <c r="A640" s="17">
        <v>32781</v>
      </c>
      <c r="B640" s="1">
        <v>5018487168.1893406</v>
      </c>
      <c r="C640" s="1"/>
      <c r="D640" s="21">
        <v>32539</v>
      </c>
      <c r="E640" s="22">
        <v>0</v>
      </c>
      <c r="G640" s="23">
        <v>32364</v>
      </c>
      <c r="H640" s="24">
        <v>1079281671.740937</v>
      </c>
      <c r="I640" s="24"/>
      <c r="J640" s="23">
        <v>32781</v>
      </c>
      <c r="K640" s="25">
        <v>5166034529.0557394</v>
      </c>
      <c r="L640" s="25"/>
      <c r="M640" s="23">
        <v>32539</v>
      </c>
      <c r="N640" s="25">
        <v>0</v>
      </c>
      <c r="O640" s="25"/>
      <c r="P640" s="23">
        <v>32423</v>
      </c>
      <c r="Q640" s="24">
        <v>274863486.91536099</v>
      </c>
      <c r="S640" s="23"/>
      <c r="W640" s="23">
        <v>32781</v>
      </c>
      <c r="X640" s="1">
        <f>[1]CalculateLowerTotal!N640</f>
        <v>5126020941.4212065</v>
      </c>
    </row>
    <row r="641" spans="1:24" x14ac:dyDescent="0.3">
      <c r="A641" s="17">
        <v>32782</v>
      </c>
      <c r="B641" s="1">
        <v>62247008745.441322</v>
      </c>
      <c r="C641" s="1"/>
      <c r="D641" s="21">
        <v>32540</v>
      </c>
      <c r="E641" s="22">
        <v>0</v>
      </c>
      <c r="G641" s="23">
        <v>33207</v>
      </c>
      <c r="H641" s="24">
        <v>1054690425.8776999</v>
      </c>
      <c r="I641" s="24"/>
      <c r="J641" s="23">
        <v>32782</v>
      </c>
      <c r="K641" s="25">
        <v>188070555690.6604</v>
      </c>
      <c r="L641" s="25"/>
      <c r="M641" s="23">
        <v>32540</v>
      </c>
      <c r="N641" s="25">
        <v>0</v>
      </c>
      <c r="O641" s="25"/>
      <c r="P641" s="23">
        <v>33024</v>
      </c>
      <c r="Q641" s="24">
        <v>272534136.60822695</v>
      </c>
      <c r="S641" s="23"/>
      <c r="W641" s="23">
        <v>32782</v>
      </c>
      <c r="X641" s="1">
        <f>[1]CalculateLowerTotal!N641</f>
        <v>668016150560.13806</v>
      </c>
    </row>
    <row r="642" spans="1:24" x14ac:dyDescent="0.3">
      <c r="A642" s="17">
        <v>32783</v>
      </c>
      <c r="B642" s="1">
        <v>347200627194.28619</v>
      </c>
      <c r="C642" s="1"/>
      <c r="D642" s="21">
        <v>32541</v>
      </c>
      <c r="E642" s="22">
        <v>0</v>
      </c>
      <c r="G642" s="23">
        <v>32580</v>
      </c>
      <c r="H642" s="24">
        <v>1035563927.5817883</v>
      </c>
      <c r="I642" s="24"/>
      <c r="J642" s="23">
        <v>32783</v>
      </c>
      <c r="K642" s="25">
        <v>1425541526532.7993</v>
      </c>
      <c r="L642" s="25"/>
      <c r="M642" s="23">
        <v>32541</v>
      </c>
      <c r="N642" s="25">
        <v>0</v>
      </c>
      <c r="O642" s="25"/>
      <c r="P642" s="23">
        <v>32513</v>
      </c>
      <c r="Q642" s="24">
        <v>272534135.59133118</v>
      </c>
      <c r="S642" s="23"/>
      <c r="W642" s="23">
        <v>32783</v>
      </c>
      <c r="X642" s="1">
        <f>[1]CalculateLowerTotal!N642</f>
        <v>3110223282954.5508</v>
      </c>
    </row>
    <row r="643" spans="1:24" x14ac:dyDescent="0.3">
      <c r="A643" s="17">
        <v>32784</v>
      </c>
      <c r="B643" s="1">
        <v>78846042795.582611</v>
      </c>
      <c r="C643" s="1"/>
      <c r="D643" s="21">
        <v>32543</v>
      </c>
      <c r="E643" s="22">
        <v>0</v>
      </c>
      <c r="G643" s="23">
        <v>32600</v>
      </c>
      <c r="H643" s="24">
        <v>1024634492.8839366</v>
      </c>
      <c r="I643" s="24"/>
      <c r="J643" s="23">
        <v>32784</v>
      </c>
      <c r="K643" s="25">
        <v>149502104910.93738</v>
      </c>
      <c r="L643" s="25"/>
      <c r="M643" s="23">
        <v>32543</v>
      </c>
      <c r="N643" s="25">
        <v>0</v>
      </c>
      <c r="O643" s="25"/>
      <c r="P643" s="23">
        <v>33227</v>
      </c>
      <c r="Q643" s="24">
        <v>272534135.42184854</v>
      </c>
      <c r="S643" s="23"/>
      <c r="W643" s="23">
        <v>32784</v>
      </c>
      <c r="X643" s="1">
        <f>[1]CalculateLowerTotal!N643</f>
        <v>170045079241.71478</v>
      </c>
    </row>
    <row r="644" spans="1:24" x14ac:dyDescent="0.3">
      <c r="A644" s="17">
        <v>32785</v>
      </c>
      <c r="B644" s="1">
        <v>51180733622.379723</v>
      </c>
      <c r="C644" s="1"/>
      <c r="D644" s="21">
        <v>32545</v>
      </c>
      <c r="E644" s="22">
        <v>0</v>
      </c>
      <c r="G644" s="23">
        <v>32179</v>
      </c>
      <c r="H644" s="24">
        <v>1016437430.2799021</v>
      </c>
      <c r="I644" s="24"/>
      <c r="J644" s="23">
        <v>32785</v>
      </c>
      <c r="K644" s="25">
        <v>56623592058.864578</v>
      </c>
      <c r="L644" s="25"/>
      <c r="M644" s="23">
        <v>32545</v>
      </c>
      <c r="N644" s="25">
        <v>0</v>
      </c>
      <c r="O644" s="25"/>
      <c r="P644" s="23">
        <v>33148</v>
      </c>
      <c r="Q644" s="24">
        <v>267875432.86788636</v>
      </c>
      <c r="S644" s="23"/>
      <c r="W644" s="23">
        <v>32785</v>
      </c>
      <c r="X644" s="1">
        <f>[1]CalculateLowerTotal!N644</f>
        <v>57604045580.587967</v>
      </c>
    </row>
    <row r="645" spans="1:24" x14ac:dyDescent="0.3">
      <c r="A645" s="17">
        <v>32786</v>
      </c>
      <c r="B645" s="1">
        <v>38731331873.287338</v>
      </c>
      <c r="C645" s="1"/>
      <c r="D645" s="21">
        <v>32547</v>
      </c>
      <c r="E645" s="22">
        <v>0</v>
      </c>
      <c r="G645" s="23">
        <v>32378</v>
      </c>
      <c r="H645" s="24">
        <v>1016437397.8746452</v>
      </c>
      <c r="I645" s="24"/>
      <c r="J645" s="23">
        <v>32786</v>
      </c>
      <c r="K645" s="25">
        <v>39479998146.114075</v>
      </c>
      <c r="L645" s="25"/>
      <c r="M645" s="23">
        <v>32547</v>
      </c>
      <c r="N645" s="25">
        <v>0</v>
      </c>
      <c r="O645" s="25"/>
      <c r="P645" s="23">
        <v>33189</v>
      </c>
      <c r="Q645" s="24">
        <v>260887378.10478857</v>
      </c>
      <c r="S645" s="23"/>
      <c r="W645" s="23">
        <v>32786</v>
      </c>
      <c r="X645" s="1">
        <f>[1]CalculateLowerTotal!N645</f>
        <v>39231947313.661087</v>
      </c>
    </row>
    <row r="646" spans="1:24" x14ac:dyDescent="0.3">
      <c r="A646" s="17">
        <v>32787</v>
      </c>
      <c r="B646" s="1">
        <v>5227578875.8695011</v>
      </c>
      <c r="C646" s="1"/>
      <c r="D646" s="21">
        <v>32548</v>
      </c>
      <c r="E646" s="22">
        <v>0</v>
      </c>
      <c r="G646" s="23">
        <v>32459</v>
      </c>
      <c r="H646" s="24">
        <v>1013705071.1084261</v>
      </c>
      <c r="I646" s="24"/>
      <c r="J646" s="23">
        <v>32787</v>
      </c>
      <c r="K646" s="25">
        <v>5462561717.6984034</v>
      </c>
      <c r="L646" s="25"/>
      <c r="M646" s="23">
        <v>32548</v>
      </c>
      <c r="N646" s="25">
        <v>0</v>
      </c>
      <c r="O646" s="25"/>
      <c r="P646" s="23">
        <v>32743</v>
      </c>
      <c r="Q646" s="24">
        <v>256228674.87289584</v>
      </c>
      <c r="S646" s="23"/>
      <c r="W646" s="23">
        <v>32787</v>
      </c>
      <c r="X646" s="1">
        <f>[1]CalculateLowerTotal!N646</f>
        <v>5447535076.5519056</v>
      </c>
    </row>
    <row r="647" spans="1:24" x14ac:dyDescent="0.3">
      <c r="A647" s="17">
        <v>32788</v>
      </c>
      <c r="B647" s="1">
        <v>4600275134.442667</v>
      </c>
      <c r="C647" s="1"/>
      <c r="D647" s="21">
        <v>32549</v>
      </c>
      <c r="E647" s="22">
        <v>0</v>
      </c>
      <c r="G647" s="23">
        <v>32537</v>
      </c>
      <c r="H647" s="24">
        <v>1010972689.0743458</v>
      </c>
      <c r="I647" s="24"/>
      <c r="J647" s="23">
        <v>32788</v>
      </c>
      <c r="K647" s="25">
        <v>8734333813.9507694</v>
      </c>
      <c r="L647" s="25"/>
      <c r="M647" s="23">
        <v>32549</v>
      </c>
      <c r="N647" s="25">
        <v>0</v>
      </c>
      <c r="O647" s="25"/>
      <c r="P647" s="23">
        <v>32733</v>
      </c>
      <c r="Q647" s="24">
        <v>253899323.51117343</v>
      </c>
      <c r="S647" s="23"/>
      <c r="W647" s="23">
        <v>32788</v>
      </c>
      <c r="X647" s="1">
        <f>[1]CalculateLowerTotal!N647</f>
        <v>10018978570.332327</v>
      </c>
    </row>
    <row r="648" spans="1:24" x14ac:dyDescent="0.3">
      <c r="A648" s="17">
        <v>32789</v>
      </c>
      <c r="B648" s="1">
        <v>4391154808.3738995</v>
      </c>
      <c r="C648" s="1"/>
      <c r="D648" s="21">
        <v>32550</v>
      </c>
      <c r="E648" s="22">
        <v>0</v>
      </c>
      <c r="G648" s="23">
        <v>32793</v>
      </c>
      <c r="H648" s="24">
        <v>983649101.13688517</v>
      </c>
      <c r="I648" s="24"/>
      <c r="J648" s="23">
        <v>32789</v>
      </c>
      <c r="K648" s="25">
        <v>5593392620.5650721</v>
      </c>
      <c r="L648" s="25"/>
      <c r="M648" s="23">
        <v>32550</v>
      </c>
      <c r="N648" s="25">
        <v>0</v>
      </c>
      <c r="O648" s="25"/>
      <c r="P648" s="23">
        <v>32459</v>
      </c>
      <c r="Q648" s="24">
        <v>253899322.49427757</v>
      </c>
      <c r="S648" s="23"/>
      <c r="W648" s="23">
        <v>32789</v>
      </c>
      <c r="X648" s="1">
        <f>[1]CalculateLowerTotal!N648</f>
        <v>5835615696.2855606</v>
      </c>
    </row>
    <row r="649" spans="1:24" x14ac:dyDescent="0.3">
      <c r="A649" s="17">
        <v>32790</v>
      </c>
      <c r="B649" s="1">
        <v>4182063100.6956015</v>
      </c>
      <c r="C649" s="1"/>
      <c r="D649" s="21">
        <v>32551</v>
      </c>
      <c r="E649" s="22">
        <v>0</v>
      </c>
      <c r="G649" s="23">
        <v>32678</v>
      </c>
      <c r="H649" s="24">
        <v>980916767.41248155</v>
      </c>
      <c r="I649" s="24"/>
      <c r="J649" s="23">
        <v>32790</v>
      </c>
      <c r="K649" s="25">
        <v>4444369529.4679384</v>
      </c>
      <c r="L649" s="25"/>
      <c r="M649" s="23">
        <v>32551</v>
      </c>
      <c r="N649" s="25">
        <v>0</v>
      </c>
      <c r="O649" s="25"/>
      <c r="P649" s="23">
        <v>32982</v>
      </c>
      <c r="Q649" s="24">
        <v>246911268.74807563</v>
      </c>
      <c r="S649" s="23"/>
      <c r="W649" s="23">
        <v>32790</v>
      </c>
      <c r="X649" s="1">
        <f>[1]CalculateLowerTotal!N649</f>
        <v>4455830270.9221802</v>
      </c>
    </row>
    <row r="650" spans="1:24" x14ac:dyDescent="0.3">
      <c r="A650" s="17">
        <v>32791</v>
      </c>
      <c r="B650" s="1">
        <v>3972971393.0152125</v>
      </c>
      <c r="C650" s="1"/>
      <c r="D650" s="21">
        <v>32556</v>
      </c>
      <c r="E650" s="22">
        <v>0</v>
      </c>
      <c r="G650" s="23">
        <v>32285</v>
      </c>
      <c r="H650" s="24">
        <v>972719681.34942734</v>
      </c>
      <c r="I650" s="24"/>
      <c r="J650" s="23">
        <v>32791</v>
      </c>
      <c r="K650" s="25">
        <v>4093195169.3238397</v>
      </c>
      <c r="L650" s="25"/>
      <c r="M650" s="23">
        <v>32556</v>
      </c>
      <c r="N650" s="25">
        <v>0</v>
      </c>
      <c r="O650" s="25"/>
      <c r="P650" s="23">
        <v>32954</v>
      </c>
      <c r="Q650" s="24">
        <v>246911267.90066245</v>
      </c>
      <c r="S650" s="23"/>
      <c r="W650" s="23">
        <v>32791</v>
      </c>
      <c r="X650" s="1">
        <f>[1]CalculateLowerTotal!N650</f>
        <v>4056921920.6930113</v>
      </c>
    </row>
    <row r="651" spans="1:24" x14ac:dyDescent="0.3">
      <c r="A651" s="17">
        <v>32792</v>
      </c>
      <c r="B651" s="1">
        <v>4182063100.6956015</v>
      </c>
      <c r="C651" s="1"/>
      <c r="D651" s="21">
        <v>32557</v>
      </c>
      <c r="E651" s="22">
        <v>0</v>
      </c>
      <c r="G651" s="23">
        <v>32708</v>
      </c>
      <c r="H651" s="24">
        <v>964522611.19079328</v>
      </c>
      <c r="I651" s="24"/>
      <c r="J651" s="23">
        <v>32792</v>
      </c>
      <c r="K651" s="25">
        <v>4630169912.9696503</v>
      </c>
      <c r="L651" s="25"/>
      <c r="M651" s="23">
        <v>32557</v>
      </c>
      <c r="N651" s="25">
        <v>0</v>
      </c>
      <c r="O651" s="25"/>
      <c r="P651" s="23">
        <v>33008</v>
      </c>
      <c r="Q651" s="24">
        <v>246911267.90066242</v>
      </c>
      <c r="S651" s="23"/>
      <c r="W651" s="23">
        <v>32792</v>
      </c>
      <c r="X651" s="1">
        <f>[1]CalculateLowerTotal!N651</f>
        <v>4749252176.5854025</v>
      </c>
    </row>
    <row r="652" spans="1:24" x14ac:dyDescent="0.3">
      <c r="A652" s="17">
        <v>32793</v>
      </c>
      <c r="B652" s="1">
        <v>3972971393.0152125</v>
      </c>
      <c r="C652" s="1"/>
      <c r="D652" s="21">
        <v>32558</v>
      </c>
      <c r="E652" s="22">
        <v>0</v>
      </c>
      <c r="G652" s="23">
        <v>32559</v>
      </c>
      <c r="H652" s="24">
        <v>964522608.20871496</v>
      </c>
      <c r="I652" s="24"/>
      <c r="J652" s="23">
        <v>32793</v>
      </c>
      <c r="K652" s="25">
        <v>4956620494.1520977</v>
      </c>
      <c r="L652" s="25"/>
      <c r="M652" s="23">
        <v>32558</v>
      </c>
      <c r="N652" s="25">
        <v>0</v>
      </c>
      <c r="O652" s="25"/>
      <c r="P652" s="23">
        <v>32205</v>
      </c>
      <c r="Q652" s="24">
        <v>244581912.94916248</v>
      </c>
      <c r="S652" s="23"/>
      <c r="W652" s="23">
        <v>32793</v>
      </c>
      <c r="X652" s="1">
        <f>[1]CalculateLowerTotal!N652</f>
        <v>5209869991.0378008</v>
      </c>
    </row>
    <row r="653" spans="1:24" x14ac:dyDescent="0.3">
      <c r="A653" s="17">
        <v>32794</v>
      </c>
      <c r="B653" s="1">
        <v>3763851066.9480062</v>
      </c>
      <c r="C653" s="1"/>
      <c r="D653" s="21">
        <v>32562</v>
      </c>
      <c r="E653" s="22">
        <v>0</v>
      </c>
      <c r="G653" s="23">
        <v>33184</v>
      </c>
      <c r="H653" s="24">
        <v>953593172.71564162</v>
      </c>
      <c r="I653" s="24"/>
      <c r="J653" s="23">
        <v>32794</v>
      </c>
      <c r="K653" s="25">
        <v>3933257296.2160821</v>
      </c>
      <c r="L653" s="25"/>
      <c r="M653" s="23">
        <v>32562</v>
      </c>
      <c r="N653" s="25">
        <v>0</v>
      </c>
      <c r="O653" s="25"/>
      <c r="P653" s="23">
        <v>32839</v>
      </c>
      <c r="Q653" s="24">
        <v>244581912.94916248</v>
      </c>
      <c r="S653" s="23"/>
      <c r="W653" s="23">
        <v>32794</v>
      </c>
      <c r="X653" s="1">
        <f>[1]CalculateLowerTotal!N653</f>
        <v>3938182402.346817</v>
      </c>
    </row>
    <row r="654" spans="1:24" x14ac:dyDescent="0.3">
      <c r="A654" s="17">
        <v>32795</v>
      </c>
      <c r="B654" s="1">
        <v>4182063100.6956015</v>
      </c>
      <c r="C654" s="1"/>
      <c r="D654" s="21">
        <v>32564</v>
      </c>
      <c r="E654" s="22">
        <v>0</v>
      </c>
      <c r="G654" s="23">
        <v>32647</v>
      </c>
      <c r="H654" s="24">
        <v>948128447.21570075</v>
      </c>
      <c r="I654" s="24"/>
      <c r="J654" s="23">
        <v>32795</v>
      </c>
      <c r="K654" s="25">
        <v>4272230933.6725917</v>
      </c>
      <c r="L654" s="25"/>
      <c r="M654" s="23">
        <v>32564</v>
      </c>
      <c r="N654" s="25">
        <v>0</v>
      </c>
      <c r="O654" s="25"/>
      <c r="P654" s="23">
        <v>33152</v>
      </c>
      <c r="Q654" s="24">
        <v>232935158.3744669</v>
      </c>
      <c r="S654" s="23"/>
      <c r="W654" s="23">
        <v>32795</v>
      </c>
      <c r="X654" s="1">
        <f>[1]CalculateLowerTotal!N654</f>
        <v>4229508624.3358655</v>
      </c>
    </row>
    <row r="655" spans="1:24" x14ac:dyDescent="0.3">
      <c r="A655" s="17">
        <v>32796</v>
      </c>
      <c r="B655" s="1">
        <v>4600275134.442667</v>
      </c>
      <c r="C655" s="1"/>
      <c r="D655" s="21">
        <v>32566</v>
      </c>
      <c r="E655" s="22">
        <v>0</v>
      </c>
      <c r="G655" s="23">
        <v>32258</v>
      </c>
      <c r="H655" s="24">
        <v>920804877.17071199</v>
      </c>
      <c r="I655" s="24"/>
      <c r="J655" s="23">
        <v>32796</v>
      </c>
      <c r="K655" s="25">
        <v>4638528154.4935112</v>
      </c>
      <c r="L655" s="25"/>
      <c r="M655" s="23">
        <v>32566</v>
      </c>
      <c r="N655" s="25">
        <v>0</v>
      </c>
      <c r="O655" s="25"/>
      <c r="P655" s="23">
        <v>32507</v>
      </c>
      <c r="Q655" s="24">
        <v>230605805.99584866</v>
      </c>
      <c r="S655" s="23"/>
      <c r="W655" s="23">
        <v>32796</v>
      </c>
      <c r="X655" s="1">
        <f>[1]CalculateLowerTotal!N655</f>
        <v>4592142872.948576</v>
      </c>
    </row>
    <row r="656" spans="1:24" x14ac:dyDescent="0.3">
      <c r="A656" s="17">
        <v>32797</v>
      </c>
      <c r="B656" s="1">
        <v>4600275134.442667</v>
      </c>
      <c r="C656" s="1"/>
      <c r="D656" s="21">
        <v>32568</v>
      </c>
      <c r="E656" s="22">
        <v>0</v>
      </c>
      <c r="G656" s="23">
        <v>32243</v>
      </c>
      <c r="H656" s="24">
        <v>918072515.01715708</v>
      </c>
      <c r="I656" s="24"/>
      <c r="J656" s="23">
        <v>32797</v>
      </c>
      <c r="K656" s="25">
        <v>4600275134.442667</v>
      </c>
      <c r="L656" s="25"/>
      <c r="M656" s="23">
        <v>32568</v>
      </c>
      <c r="N656" s="25">
        <v>0</v>
      </c>
      <c r="O656" s="25"/>
      <c r="P656" s="23">
        <v>32647</v>
      </c>
      <c r="Q656" s="24">
        <v>230605802.60619596</v>
      </c>
      <c r="S656" s="23"/>
      <c r="W656" s="23">
        <v>32797</v>
      </c>
      <c r="X656" s="1">
        <f>[1]CalculateLowerTotal!N656</f>
        <v>4554272383.0982399</v>
      </c>
    </row>
    <row r="657" spans="1:24" x14ac:dyDescent="0.3">
      <c r="A657" s="17">
        <v>32798</v>
      </c>
      <c r="B657" s="1">
        <v>228238863784.64972</v>
      </c>
      <c r="C657" s="1"/>
      <c r="D657" s="21">
        <v>32569</v>
      </c>
      <c r="E657" s="22">
        <v>0</v>
      </c>
      <c r="G657" s="23">
        <v>32672</v>
      </c>
      <c r="H657" s="24">
        <v>896213618.9815501</v>
      </c>
      <c r="I657" s="24"/>
      <c r="J657" s="23">
        <v>32798</v>
      </c>
      <c r="K657" s="25">
        <v>624792496708.80957</v>
      </c>
      <c r="L657" s="25"/>
      <c r="M657" s="23">
        <v>32569</v>
      </c>
      <c r="N657" s="25">
        <v>0</v>
      </c>
      <c r="O657" s="25"/>
      <c r="P657" s="23">
        <v>32179</v>
      </c>
      <c r="Q657" s="24">
        <v>218959048.33982342</v>
      </c>
      <c r="S657" s="23"/>
      <c r="W657" s="23">
        <v>32798</v>
      </c>
      <c r="X657" s="1">
        <f>[1]CalculateLowerTotal!N657</f>
        <v>1066136948880.9613</v>
      </c>
    </row>
    <row r="658" spans="1:24" x14ac:dyDescent="0.3">
      <c r="A658" s="17">
        <v>32799</v>
      </c>
      <c r="B658" s="1">
        <v>130027028840.93298</v>
      </c>
      <c r="C658" s="1"/>
      <c r="D658" s="21">
        <v>32570</v>
      </c>
      <c r="E658" s="22">
        <v>0</v>
      </c>
      <c r="G658" s="23">
        <v>32423</v>
      </c>
      <c r="H658" s="24">
        <v>893481269.94914162</v>
      </c>
      <c r="I658" s="24"/>
      <c r="J658" s="23">
        <v>32799</v>
      </c>
      <c r="K658" s="25">
        <v>360011300617.8479</v>
      </c>
      <c r="L658" s="25"/>
      <c r="M658" s="23">
        <v>32570</v>
      </c>
      <c r="N658" s="25">
        <v>0</v>
      </c>
      <c r="O658" s="25"/>
      <c r="P658" s="23">
        <v>33184</v>
      </c>
      <c r="Q658" s="24">
        <v>216629695.79172254</v>
      </c>
      <c r="S658" s="23"/>
      <c r="W658" s="23">
        <v>32799</v>
      </c>
      <c r="X658" s="1">
        <f>[1]CalculateLowerTotal!N658</f>
        <v>909497039709.99414</v>
      </c>
    </row>
    <row r="659" spans="1:24" x14ac:dyDescent="0.3">
      <c r="A659" s="17">
        <v>32800</v>
      </c>
      <c r="B659" s="1">
        <v>756647001019.3595</v>
      </c>
      <c r="C659" s="1"/>
      <c r="D659" s="21">
        <v>32575</v>
      </c>
      <c r="E659" s="22">
        <v>0</v>
      </c>
      <c r="G659" s="23">
        <v>33000</v>
      </c>
      <c r="H659" s="24">
        <v>866157693.14477503</v>
      </c>
      <c r="I659" s="24"/>
      <c r="J659" s="23">
        <v>32800</v>
      </c>
      <c r="K659" s="25">
        <v>1799476128888.3716</v>
      </c>
      <c r="L659" s="25"/>
      <c r="M659" s="23">
        <v>32575</v>
      </c>
      <c r="N659" s="25">
        <v>0</v>
      </c>
      <c r="O659" s="25"/>
      <c r="P659" s="23">
        <v>32364</v>
      </c>
      <c r="Q659" s="24">
        <v>211970993.57672563</v>
      </c>
      <c r="S659" s="23"/>
      <c r="W659" s="23">
        <v>32800</v>
      </c>
      <c r="X659" s="1">
        <f>[1]CalculateLowerTotal!N659</f>
        <v>2680667781400.8369</v>
      </c>
    </row>
    <row r="660" spans="1:24" x14ac:dyDescent="0.3">
      <c r="A660" s="17">
        <v>32801</v>
      </c>
      <c r="B660" s="1">
        <v>583738503158.16235</v>
      </c>
      <c r="C660" s="1"/>
      <c r="D660" s="21">
        <v>32576</v>
      </c>
      <c r="E660" s="22">
        <v>0</v>
      </c>
      <c r="G660" s="23">
        <v>32211</v>
      </c>
      <c r="H660" s="24">
        <v>863425317.67126822</v>
      </c>
      <c r="I660" s="24"/>
      <c r="J660" s="23">
        <v>32801</v>
      </c>
      <c r="K660" s="25">
        <v>1055690960735.5669</v>
      </c>
      <c r="L660" s="25"/>
      <c r="M660" s="23">
        <v>32576</v>
      </c>
      <c r="N660" s="25">
        <v>0</v>
      </c>
      <c r="O660" s="25"/>
      <c r="P660" s="23">
        <v>32224</v>
      </c>
      <c r="Q660" s="24">
        <v>211970991.88189927</v>
      </c>
      <c r="S660" s="23"/>
      <c r="W660" s="23">
        <v>32801</v>
      </c>
      <c r="X660" s="1">
        <f>[1]CalculateLowerTotal!N660</f>
        <v>1526281328153.4143</v>
      </c>
    </row>
    <row r="661" spans="1:24" x14ac:dyDescent="0.3">
      <c r="A661" s="17">
        <v>32802</v>
      </c>
      <c r="B661" s="1">
        <v>195040543261.39951</v>
      </c>
      <c r="C661" s="1"/>
      <c r="D661" s="21">
        <v>32577</v>
      </c>
      <c r="E661" s="22">
        <v>0</v>
      </c>
      <c r="G661" s="23">
        <v>32901</v>
      </c>
      <c r="H661" s="24">
        <v>849763550.83945453</v>
      </c>
      <c r="I661" s="24"/>
      <c r="J661" s="23">
        <v>32802</v>
      </c>
      <c r="K661" s="25">
        <v>200882326051.14734</v>
      </c>
      <c r="L661" s="25"/>
      <c r="M661" s="23">
        <v>32577</v>
      </c>
      <c r="N661" s="25">
        <v>0</v>
      </c>
      <c r="O661" s="25"/>
      <c r="P661" s="23">
        <v>32600</v>
      </c>
      <c r="Q661" s="24">
        <v>209641641.19810739</v>
      </c>
      <c r="S661" s="23"/>
      <c r="W661" s="23">
        <v>32802</v>
      </c>
      <c r="X661" s="1">
        <f>[1]CalculateLowerTotal!N661</f>
        <v>200674091576.89813</v>
      </c>
    </row>
    <row r="662" spans="1:24" x14ac:dyDescent="0.3">
      <c r="A662" s="17">
        <v>32803</v>
      </c>
      <c r="B662" s="1">
        <v>136943419239.97093</v>
      </c>
      <c r="C662" s="1"/>
      <c r="D662" s="21">
        <v>32578</v>
      </c>
      <c r="E662" s="22">
        <v>0</v>
      </c>
      <c r="G662" s="23">
        <v>32451</v>
      </c>
      <c r="H662" s="24">
        <v>847031192.86081076</v>
      </c>
      <c r="I662" s="24"/>
      <c r="J662" s="23">
        <v>32803</v>
      </c>
      <c r="K662" s="25">
        <v>137733070893.80923</v>
      </c>
      <c r="L662" s="25"/>
      <c r="M662" s="23">
        <v>32578</v>
      </c>
      <c r="N662" s="25">
        <v>0</v>
      </c>
      <c r="O662" s="25"/>
      <c r="P662" s="23">
        <v>32905</v>
      </c>
      <c r="Q662" s="24">
        <v>207312290.51431555</v>
      </c>
      <c r="S662" s="23"/>
      <c r="W662" s="23">
        <v>32803</v>
      </c>
      <c r="X662" s="1">
        <f>[1]CalculateLowerTotal!N662</f>
        <v>136521124146.12894</v>
      </c>
    </row>
    <row r="663" spans="1:24" x14ac:dyDescent="0.3">
      <c r="A663" s="17">
        <v>32804</v>
      </c>
      <c r="B663" s="1">
        <v>96828708317.680435</v>
      </c>
      <c r="C663" s="1"/>
      <c r="D663" s="21">
        <v>32579</v>
      </c>
      <c r="E663" s="22">
        <v>0</v>
      </c>
      <c r="G663" s="23">
        <v>33140</v>
      </c>
      <c r="H663" s="24">
        <v>836101755.9761008</v>
      </c>
      <c r="I663" s="24"/>
      <c r="J663" s="23">
        <v>32804</v>
      </c>
      <c r="K663" s="25">
        <v>97060958799.940247</v>
      </c>
      <c r="L663" s="25"/>
      <c r="M663" s="23">
        <v>32579</v>
      </c>
      <c r="N663" s="25">
        <v>0</v>
      </c>
      <c r="O663" s="25"/>
      <c r="P663" s="23">
        <v>32258</v>
      </c>
      <c r="Q663" s="24">
        <v>197994883.54208216</v>
      </c>
      <c r="S663" s="23"/>
      <c r="W663" s="23">
        <v>32804</v>
      </c>
      <c r="X663" s="1">
        <f>[1]CalculateLowerTotal!N663</f>
        <v>96132277539.502533</v>
      </c>
    </row>
    <row r="664" spans="1:24" x14ac:dyDescent="0.3">
      <c r="A664" s="17">
        <v>32805</v>
      </c>
      <c r="B664" s="1">
        <v>69163399144.477051</v>
      </c>
      <c r="C664" s="1"/>
      <c r="D664" s="21">
        <v>32581</v>
      </c>
      <c r="E664" s="22">
        <v>0</v>
      </c>
      <c r="G664" s="23">
        <v>32536</v>
      </c>
      <c r="H664" s="24">
        <v>830637042.00686491</v>
      </c>
      <c r="I664" s="24"/>
      <c r="J664" s="23">
        <v>32805</v>
      </c>
      <c r="K664" s="25">
        <v>69259031693.808945</v>
      </c>
      <c r="L664" s="25"/>
      <c r="M664" s="23">
        <v>32581</v>
      </c>
      <c r="N664" s="25">
        <v>0</v>
      </c>
      <c r="O664" s="25"/>
      <c r="P664" s="23">
        <v>32678</v>
      </c>
      <c r="Q664" s="24">
        <v>197994883.54208216</v>
      </c>
      <c r="S664" s="23"/>
      <c r="W664" s="23">
        <v>32805</v>
      </c>
      <c r="X664" s="1">
        <f>[1]CalculateLowerTotal!N664</f>
        <v>68566441376.870857</v>
      </c>
    </row>
    <row r="665" spans="1:24" x14ac:dyDescent="0.3">
      <c r="A665" s="17">
        <v>32806</v>
      </c>
      <c r="B665" s="1">
        <v>53947491720.360405</v>
      </c>
      <c r="C665" s="1"/>
      <c r="D665" s="21">
        <v>32582</v>
      </c>
      <c r="E665" s="22">
        <v>0</v>
      </c>
      <c r="G665" s="23">
        <v>32930</v>
      </c>
      <c r="H665" s="24">
        <v>819707606.71259677</v>
      </c>
      <c r="I665" s="24"/>
      <c r="J665" s="23">
        <v>32806</v>
      </c>
      <c r="K665" s="25">
        <v>54013068326.16185</v>
      </c>
      <c r="L665" s="25"/>
      <c r="M665" s="23">
        <v>32582</v>
      </c>
      <c r="N665" s="25">
        <v>0</v>
      </c>
      <c r="O665" s="25"/>
      <c r="P665" s="23">
        <v>32243</v>
      </c>
      <c r="Q665" s="24">
        <v>195665532.01087713</v>
      </c>
      <c r="S665" s="23"/>
      <c r="W665" s="23">
        <v>32806</v>
      </c>
      <c r="X665" s="1">
        <f>[1]CalculateLowerTotal!N665</f>
        <v>53472937642.90023</v>
      </c>
    </row>
    <row r="666" spans="1:24" x14ac:dyDescent="0.3">
      <c r="A666" s="17">
        <v>32807</v>
      </c>
      <c r="B666" s="1">
        <v>47031101321.327019</v>
      </c>
      <c r="C666" s="1"/>
      <c r="D666" s="21">
        <v>32583</v>
      </c>
      <c r="E666" s="22">
        <v>0</v>
      </c>
      <c r="G666" s="23">
        <v>32455</v>
      </c>
      <c r="H666" s="24">
        <v>816975241.57696319</v>
      </c>
      <c r="I666" s="24"/>
      <c r="J666" s="23">
        <v>32807</v>
      </c>
      <c r="K666" s="25">
        <v>47044763114.202324</v>
      </c>
      <c r="L666" s="25"/>
      <c r="M666" s="23">
        <v>32583</v>
      </c>
      <c r="N666" s="25">
        <v>0</v>
      </c>
      <c r="O666" s="25"/>
      <c r="P666" s="23">
        <v>32285</v>
      </c>
      <c r="Q666" s="24">
        <v>193336180.47967207</v>
      </c>
      <c r="S666" s="23"/>
      <c r="W666" s="23">
        <v>32807</v>
      </c>
      <c r="X666" s="1">
        <f>[1]CalculateLowerTotal!N666</f>
        <v>46574315483.060303</v>
      </c>
    </row>
    <row r="667" spans="1:24" x14ac:dyDescent="0.3">
      <c r="A667" s="17">
        <v>32808</v>
      </c>
      <c r="B667" s="1">
        <v>44264595646.299698</v>
      </c>
      <c r="C667" s="1"/>
      <c r="D667" s="21">
        <v>32584</v>
      </c>
      <c r="E667" s="22">
        <v>0</v>
      </c>
      <c r="G667" s="23">
        <v>32239</v>
      </c>
      <c r="H667" s="24">
        <v>811510482.67773879</v>
      </c>
      <c r="I667" s="24"/>
      <c r="J667" s="23">
        <v>32808</v>
      </c>
      <c r="K667" s="25">
        <v>44264595646.299698</v>
      </c>
      <c r="L667" s="25"/>
      <c r="M667" s="23">
        <v>32584</v>
      </c>
      <c r="N667" s="25">
        <v>0</v>
      </c>
      <c r="O667" s="25"/>
      <c r="P667" s="23">
        <v>32536</v>
      </c>
      <c r="Q667" s="24">
        <v>191006828.10105383</v>
      </c>
      <c r="S667" s="23"/>
      <c r="W667" s="23">
        <v>32808</v>
      </c>
      <c r="X667" s="1">
        <f>[1]CalculateLowerTotal!N667</f>
        <v>43821949689.8367</v>
      </c>
    </row>
    <row r="668" spans="1:24" x14ac:dyDescent="0.3">
      <c r="A668" s="17">
        <v>32809</v>
      </c>
      <c r="B668" s="1">
        <v>6064002943.363389</v>
      </c>
      <c r="C668" s="1"/>
      <c r="D668" s="21">
        <v>32586</v>
      </c>
      <c r="E668" s="22">
        <v>0</v>
      </c>
      <c r="G668" s="23">
        <v>33144</v>
      </c>
      <c r="H668" s="24">
        <v>806045795.547212</v>
      </c>
      <c r="I668" s="24"/>
      <c r="J668" s="23">
        <v>32809</v>
      </c>
      <c r="K668" s="25">
        <v>6064002943.363389</v>
      </c>
      <c r="L668" s="25"/>
      <c r="M668" s="23">
        <v>32586</v>
      </c>
      <c r="N668" s="25">
        <v>0</v>
      </c>
      <c r="O668" s="25"/>
      <c r="P668" s="23">
        <v>33000</v>
      </c>
      <c r="Q668" s="24">
        <v>191006828.10105383</v>
      </c>
      <c r="S668" s="23"/>
      <c r="W668" s="23">
        <v>32809</v>
      </c>
      <c r="X668" s="1">
        <f>[1]CalculateLowerTotal!N668</f>
        <v>6003362913.9297552</v>
      </c>
    </row>
    <row r="669" spans="1:24" x14ac:dyDescent="0.3">
      <c r="A669" s="17">
        <v>32810</v>
      </c>
      <c r="B669" s="1">
        <v>5854882617.295908</v>
      </c>
      <c r="C669" s="1"/>
      <c r="D669" s="21">
        <v>32589</v>
      </c>
      <c r="E669" s="22">
        <v>0</v>
      </c>
      <c r="G669" s="23">
        <v>32803</v>
      </c>
      <c r="H669" s="24">
        <v>789651653.83830714</v>
      </c>
      <c r="I669" s="24"/>
      <c r="J669" s="23">
        <v>32810</v>
      </c>
      <c r="K669" s="25">
        <v>5854882617.295908</v>
      </c>
      <c r="L669" s="25"/>
      <c r="M669" s="23">
        <v>32589</v>
      </c>
      <c r="N669" s="25">
        <v>0</v>
      </c>
      <c r="O669" s="25"/>
      <c r="P669" s="23">
        <v>33144</v>
      </c>
      <c r="Q669" s="24">
        <v>191006827.59260595</v>
      </c>
      <c r="S669" s="23"/>
      <c r="W669" s="23">
        <v>32810</v>
      </c>
      <c r="X669" s="1">
        <f>[1]CalculateLowerTotal!N669</f>
        <v>5796333791.1229486</v>
      </c>
    </row>
    <row r="670" spans="1:24" x14ac:dyDescent="0.3">
      <c r="A670" s="17">
        <v>32811</v>
      </c>
      <c r="B670" s="1">
        <v>5645790909.6166096</v>
      </c>
      <c r="C670" s="1"/>
      <c r="D670" s="21">
        <v>32592</v>
      </c>
      <c r="E670" s="22">
        <v>0</v>
      </c>
      <c r="G670" s="23">
        <v>32722</v>
      </c>
      <c r="H670" s="24">
        <v>786919289.10028458</v>
      </c>
      <c r="I670" s="24"/>
      <c r="J670" s="23">
        <v>32811</v>
      </c>
      <c r="K670" s="25">
        <v>69287221195.339661</v>
      </c>
      <c r="L670" s="25"/>
      <c r="M670" s="23">
        <v>32592</v>
      </c>
      <c r="N670" s="25">
        <v>0</v>
      </c>
      <c r="O670" s="25"/>
      <c r="P670" s="23">
        <v>32708</v>
      </c>
      <c r="Q670" s="24">
        <v>186348125.54709163</v>
      </c>
      <c r="S670" s="23"/>
      <c r="W670" s="23">
        <v>32811</v>
      </c>
      <c r="X670" s="1">
        <f>[1]CalculateLowerTotal!N670</f>
        <v>127455788392.4276</v>
      </c>
    </row>
    <row r="671" spans="1:24" x14ac:dyDescent="0.3">
      <c r="A671" s="17">
        <v>32812</v>
      </c>
      <c r="B671" s="1">
        <v>6273094651.0434008</v>
      </c>
      <c r="C671" s="1"/>
      <c r="D671" s="21">
        <v>32593</v>
      </c>
      <c r="E671" s="22">
        <v>0</v>
      </c>
      <c r="G671" s="23">
        <v>32164</v>
      </c>
      <c r="H671" s="24">
        <v>781454578.11312628</v>
      </c>
      <c r="I671" s="24"/>
      <c r="J671" s="23">
        <v>32812</v>
      </c>
      <c r="K671" s="25">
        <v>85250852592.610611</v>
      </c>
      <c r="L671" s="25"/>
      <c r="M671" s="23">
        <v>32593</v>
      </c>
      <c r="N671" s="25">
        <v>0</v>
      </c>
      <c r="O671" s="25"/>
      <c r="P671" s="23">
        <v>32722</v>
      </c>
      <c r="Q671" s="24">
        <v>186348125.2081264</v>
      </c>
      <c r="S671" s="23"/>
      <c r="W671" s="23">
        <v>32812</v>
      </c>
      <c r="X671" s="1">
        <f>[1]CalculateLowerTotal!N671</f>
        <v>220250826705.36969</v>
      </c>
    </row>
    <row r="672" spans="1:24" x14ac:dyDescent="0.3">
      <c r="A672" s="17">
        <v>32813</v>
      </c>
      <c r="B672" s="1">
        <v>7109518718.5373964</v>
      </c>
      <c r="C672" s="1"/>
      <c r="D672" s="21">
        <v>32594</v>
      </c>
      <c r="E672" s="22">
        <v>0</v>
      </c>
      <c r="G672" s="23">
        <v>32306</v>
      </c>
      <c r="H672" s="24">
        <v>770525138.24633753</v>
      </c>
      <c r="I672" s="24"/>
      <c r="J672" s="23">
        <v>32813</v>
      </c>
      <c r="K672" s="25">
        <v>25451842342.343796</v>
      </c>
      <c r="L672" s="25"/>
      <c r="M672" s="23">
        <v>32594</v>
      </c>
      <c r="N672" s="25">
        <v>0</v>
      </c>
      <c r="O672" s="25"/>
      <c r="P672" s="23">
        <v>32901</v>
      </c>
      <c r="Q672" s="24">
        <v>179360070.4450286</v>
      </c>
      <c r="S672" s="23"/>
      <c r="W672" s="23">
        <v>32813</v>
      </c>
      <c r="X672" s="1">
        <f>[1]CalculateLowerTotal!N672</f>
        <v>31232673899.301113</v>
      </c>
    </row>
    <row r="673" spans="1:24" x14ac:dyDescent="0.3">
      <c r="A673" s="17">
        <v>32814</v>
      </c>
      <c r="B673" s="1">
        <v>5854882617.295908</v>
      </c>
      <c r="C673" s="1"/>
      <c r="D673" s="21">
        <v>32595</v>
      </c>
      <c r="E673" s="22">
        <v>0</v>
      </c>
      <c r="G673" s="23">
        <v>32922</v>
      </c>
      <c r="H673" s="24">
        <v>767792789.21393013</v>
      </c>
      <c r="I673" s="24"/>
      <c r="J673" s="23">
        <v>32814</v>
      </c>
      <c r="K673" s="25">
        <v>18025242744.187935</v>
      </c>
      <c r="L673" s="25"/>
      <c r="M673" s="23">
        <v>32595</v>
      </c>
      <c r="N673" s="25">
        <v>0</v>
      </c>
      <c r="O673" s="25"/>
      <c r="P673" s="23">
        <v>32213</v>
      </c>
      <c r="Q673" s="24">
        <v>179360069.93658069</v>
      </c>
      <c r="S673" s="23"/>
      <c r="W673" s="23">
        <v>32814</v>
      </c>
      <c r="X673" s="1">
        <f>[1]CalculateLowerTotal!N673</f>
        <v>82003708718.015579</v>
      </c>
    </row>
    <row r="674" spans="1:24" x14ac:dyDescent="0.3">
      <c r="A674" s="17">
        <v>32815</v>
      </c>
      <c r="B674" s="1">
        <v>51180733622.379723</v>
      </c>
      <c r="C674" s="1"/>
      <c r="D674" s="21">
        <v>32596</v>
      </c>
      <c r="E674" s="22">
        <v>0</v>
      </c>
      <c r="G674" s="23">
        <v>32209</v>
      </c>
      <c r="H674" s="24">
        <v>767792789.21392989</v>
      </c>
      <c r="I674" s="24"/>
      <c r="J674" s="23">
        <v>32815</v>
      </c>
      <c r="K674" s="25">
        <v>135032563617.13644</v>
      </c>
      <c r="L674" s="25"/>
      <c r="M674" s="23">
        <v>32596</v>
      </c>
      <c r="N674" s="25">
        <v>0</v>
      </c>
      <c r="O674" s="25"/>
      <c r="P674" s="23">
        <v>33140</v>
      </c>
      <c r="Q674" s="24">
        <v>177030718.91382354</v>
      </c>
      <c r="S674" s="23"/>
      <c r="W674" s="23">
        <v>32815</v>
      </c>
      <c r="X674" s="1">
        <f>[1]CalculateLowerTotal!N674</f>
        <v>179740882586.71313</v>
      </c>
    </row>
    <row r="675" spans="1:24" x14ac:dyDescent="0.3">
      <c r="A675" s="17">
        <v>32816</v>
      </c>
      <c r="B675" s="1">
        <v>5854882617.295908</v>
      </c>
      <c r="C675" s="1"/>
      <c r="D675" s="21">
        <v>32599</v>
      </c>
      <c r="E675" s="22">
        <v>0</v>
      </c>
      <c r="G675" s="23">
        <v>32786</v>
      </c>
      <c r="H675" s="24">
        <v>748666272.82674003</v>
      </c>
      <c r="I675" s="24"/>
      <c r="J675" s="23">
        <v>32816</v>
      </c>
      <c r="K675" s="25">
        <v>7721083578.7335453</v>
      </c>
      <c r="L675" s="25"/>
      <c r="M675" s="23">
        <v>32599</v>
      </c>
      <c r="N675" s="25">
        <v>0</v>
      </c>
      <c r="O675" s="25"/>
      <c r="P675" s="23">
        <v>32880</v>
      </c>
      <c r="Q675" s="24">
        <v>177030717.89692774</v>
      </c>
      <c r="S675" s="23"/>
      <c r="W675" s="23">
        <v>32816</v>
      </c>
      <c r="X675" s="1">
        <f>[1]CalculateLowerTotal!N675</f>
        <v>8042191862.0700274</v>
      </c>
    </row>
    <row r="676" spans="1:24" x14ac:dyDescent="0.3">
      <c r="A676" s="17">
        <v>32817</v>
      </c>
      <c r="B676" s="1">
        <v>5436670583.5479908</v>
      </c>
      <c r="C676" s="1"/>
      <c r="D676" s="21">
        <v>32600</v>
      </c>
      <c r="E676" s="22">
        <v>0</v>
      </c>
      <c r="G676" s="23">
        <v>32477</v>
      </c>
      <c r="H676" s="24">
        <v>743201555.27900839</v>
      </c>
      <c r="I676" s="24"/>
      <c r="J676" s="23">
        <v>32817</v>
      </c>
      <c r="K676" s="25">
        <v>5813736081.6179028</v>
      </c>
      <c r="L676" s="25"/>
      <c r="M676" s="23">
        <v>32600</v>
      </c>
      <c r="N676" s="25">
        <v>0</v>
      </c>
      <c r="O676" s="25"/>
      <c r="P676" s="23">
        <v>32944</v>
      </c>
      <c r="Q676" s="24">
        <v>174701367.38261852</v>
      </c>
      <c r="S676" s="23"/>
      <c r="W676" s="23">
        <v>32817</v>
      </c>
      <c r="X676" s="1">
        <f>[1]CalculateLowerTotal!N676</f>
        <v>5818491212.1442595</v>
      </c>
    </row>
    <row r="677" spans="1:24" x14ac:dyDescent="0.3">
      <c r="A677" s="17">
        <v>32818</v>
      </c>
      <c r="B677" s="1">
        <v>5436670583.5479908</v>
      </c>
      <c r="C677" s="1"/>
      <c r="D677" s="21">
        <v>32602</v>
      </c>
      <c r="E677" s="22">
        <v>0</v>
      </c>
      <c r="G677" s="23">
        <v>32944</v>
      </c>
      <c r="H677" s="24">
        <v>718610329.89271331</v>
      </c>
      <c r="I677" s="24"/>
      <c r="J677" s="23">
        <v>32818</v>
      </c>
      <c r="K677" s="25">
        <v>5600612095.665946</v>
      </c>
      <c r="L677" s="25"/>
      <c r="M677" s="23">
        <v>32602</v>
      </c>
      <c r="N677" s="25">
        <v>0</v>
      </c>
      <c r="O677" s="25"/>
      <c r="P677" s="23">
        <v>32753</v>
      </c>
      <c r="Q677" s="24">
        <v>172372017.72982344</v>
      </c>
      <c r="S677" s="23"/>
      <c r="W677" s="23">
        <v>32818</v>
      </c>
      <c r="X677" s="1">
        <f>[1]CalculateLowerTotal!N677</f>
        <v>5558582083.8965168</v>
      </c>
    </row>
    <row r="678" spans="1:24" x14ac:dyDescent="0.3">
      <c r="A678" s="17">
        <v>32819</v>
      </c>
      <c r="B678" s="1">
        <v>5436670583.5479908</v>
      </c>
      <c r="C678" s="1"/>
      <c r="D678" s="21">
        <v>32607</v>
      </c>
      <c r="E678" s="22">
        <v>0</v>
      </c>
      <c r="G678" s="23">
        <v>32224</v>
      </c>
      <c r="H678" s="24">
        <v>718610326.31421864</v>
      </c>
      <c r="I678" s="24"/>
      <c r="J678" s="23">
        <v>32819</v>
      </c>
      <c r="K678" s="25">
        <v>5502247189.3494387</v>
      </c>
      <c r="L678" s="25"/>
      <c r="M678" s="23">
        <v>32607</v>
      </c>
      <c r="N678" s="25">
        <v>0</v>
      </c>
      <c r="O678" s="25"/>
      <c r="P678" s="23">
        <v>32869</v>
      </c>
      <c r="Q678" s="24">
        <v>172372015.85141343</v>
      </c>
      <c r="S678" s="23"/>
      <c r="W678" s="23">
        <v>32819</v>
      </c>
      <c r="X678" s="1">
        <f>[1]CalculateLowerTotal!N678</f>
        <v>5447224717.4559441</v>
      </c>
    </row>
    <row r="679" spans="1:24" x14ac:dyDescent="0.3">
      <c r="A679" s="17">
        <v>32820</v>
      </c>
      <c r="B679" s="1">
        <v>77462916169.55484</v>
      </c>
      <c r="C679" s="1"/>
      <c r="D679" s="21">
        <v>32608</v>
      </c>
      <c r="E679" s="22">
        <v>0</v>
      </c>
      <c r="G679" s="23">
        <v>32564</v>
      </c>
      <c r="H679" s="24">
        <v>715877965.949911</v>
      </c>
      <c r="I679" s="24"/>
      <c r="J679" s="23">
        <v>32820</v>
      </c>
      <c r="K679" s="25">
        <v>392104870417.11609</v>
      </c>
      <c r="L679" s="25"/>
      <c r="M679" s="23">
        <v>32608</v>
      </c>
      <c r="N679" s="25">
        <v>0</v>
      </c>
      <c r="O679" s="25"/>
      <c r="P679" s="23">
        <v>32922</v>
      </c>
      <c r="Q679" s="24">
        <v>167713312.78900334</v>
      </c>
      <c r="S679" s="23"/>
      <c r="W679" s="23">
        <v>32820</v>
      </c>
      <c r="X679" s="1">
        <f>[1]CalculateLowerTotal!N679</f>
        <v>777215157885.19702</v>
      </c>
    </row>
    <row r="680" spans="1:24" x14ac:dyDescent="0.3">
      <c r="A680" s="17">
        <v>32821</v>
      </c>
      <c r="B680" s="1">
        <v>76079537120.560379</v>
      </c>
      <c r="C680" s="1"/>
      <c r="D680" s="21">
        <v>32609</v>
      </c>
      <c r="E680" s="22">
        <v>0</v>
      </c>
      <c r="G680" s="23">
        <v>32987</v>
      </c>
      <c r="H680" s="24">
        <v>704948538.21024275</v>
      </c>
      <c r="I680" s="24"/>
      <c r="J680" s="23">
        <v>32821</v>
      </c>
      <c r="K680" s="25">
        <v>114725656139.85971</v>
      </c>
      <c r="L680" s="25"/>
      <c r="M680" s="23">
        <v>32609</v>
      </c>
      <c r="N680" s="25">
        <v>0</v>
      </c>
      <c r="O680" s="25"/>
      <c r="P680" s="23">
        <v>33116</v>
      </c>
      <c r="Q680" s="24">
        <v>167713311.26365966</v>
      </c>
      <c r="S680" s="23"/>
      <c r="W680" s="23">
        <v>32821</v>
      </c>
      <c r="X680" s="1">
        <f>[1]CalculateLowerTotal!N680</f>
        <v>140362176688.28296</v>
      </c>
    </row>
    <row r="681" spans="1:24" x14ac:dyDescent="0.3">
      <c r="A681" s="17">
        <v>32822</v>
      </c>
      <c r="B681" s="1">
        <v>51180733622.379723</v>
      </c>
      <c r="C681" s="1"/>
      <c r="D681" s="21">
        <v>32610</v>
      </c>
      <c r="E681" s="22">
        <v>0</v>
      </c>
      <c r="G681" s="23">
        <v>32869</v>
      </c>
      <c r="H681" s="24">
        <v>702216175.65907824</v>
      </c>
      <c r="I681" s="24"/>
      <c r="J681" s="23">
        <v>32822</v>
      </c>
      <c r="K681" s="25">
        <v>52645277861.553986</v>
      </c>
      <c r="L681" s="25"/>
      <c r="M681" s="23">
        <v>32610</v>
      </c>
      <c r="N681" s="25">
        <v>0</v>
      </c>
      <c r="O681" s="25"/>
      <c r="P681" s="23">
        <v>32294</v>
      </c>
      <c r="Q681" s="24">
        <v>167713309.80421084</v>
      </c>
      <c r="S681" s="23"/>
      <c r="W681" s="23">
        <v>32822</v>
      </c>
      <c r="X681" s="1">
        <f>[1]CalculateLowerTotal!N681</f>
        <v>52435616897.792152</v>
      </c>
    </row>
    <row r="682" spans="1:24" x14ac:dyDescent="0.3">
      <c r="A682" s="17">
        <v>32823</v>
      </c>
      <c r="B682" s="1">
        <v>6482186358.7220221</v>
      </c>
      <c r="C682" s="1"/>
      <c r="D682" s="21">
        <v>32611</v>
      </c>
      <c r="E682" s="22">
        <v>0</v>
      </c>
      <c r="G682" s="23">
        <v>32313</v>
      </c>
      <c r="H682" s="24">
        <v>699483817.08401704</v>
      </c>
      <c r="I682" s="24"/>
      <c r="J682" s="23">
        <v>32823</v>
      </c>
      <c r="K682" s="25">
        <v>6810069399.6575747</v>
      </c>
      <c r="L682" s="25"/>
      <c r="M682" s="23">
        <v>32611</v>
      </c>
      <c r="N682" s="25">
        <v>0</v>
      </c>
      <c r="O682" s="25"/>
      <c r="P682" s="23">
        <v>32792</v>
      </c>
      <c r="Q682" s="24">
        <v>165383962.74544907</v>
      </c>
      <c r="S682" s="23"/>
      <c r="W682" s="23">
        <v>32823</v>
      </c>
      <c r="X682" s="1">
        <f>[1]CalculateLowerTotal!N682</f>
        <v>6797873142.4099207</v>
      </c>
    </row>
    <row r="683" spans="1:24" x14ac:dyDescent="0.3">
      <c r="A683" s="17">
        <v>32824</v>
      </c>
      <c r="B683" s="1">
        <v>6064002943.363389</v>
      </c>
      <c r="C683" s="1"/>
      <c r="D683" s="21">
        <v>32612</v>
      </c>
      <c r="E683" s="22">
        <v>0</v>
      </c>
      <c r="G683" s="23">
        <v>32254</v>
      </c>
      <c r="H683" s="24">
        <v>674892588.3180325</v>
      </c>
      <c r="I683" s="24"/>
      <c r="J683" s="23">
        <v>32824</v>
      </c>
      <c r="K683" s="25">
        <v>6211550303.6333723</v>
      </c>
      <c r="L683" s="25"/>
      <c r="M683" s="23">
        <v>32612</v>
      </c>
      <c r="N683" s="25">
        <v>0</v>
      </c>
      <c r="O683" s="25"/>
      <c r="P683" s="23">
        <v>32803</v>
      </c>
      <c r="Q683" s="24">
        <v>165383961.25779831</v>
      </c>
      <c r="S683" s="23"/>
      <c r="W683" s="23">
        <v>32824</v>
      </c>
      <c r="X683" s="1">
        <f>[1]CalculateLowerTotal!N683</f>
        <v>6156422855.1906538</v>
      </c>
    </row>
    <row r="684" spans="1:24" x14ac:dyDescent="0.3">
      <c r="A684" s="17">
        <v>32825</v>
      </c>
      <c r="B684" s="1">
        <v>5645790909.6166096</v>
      </c>
      <c r="C684" s="1"/>
      <c r="D684" s="21">
        <v>32614</v>
      </c>
      <c r="E684" s="22">
        <v>0</v>
      </c>
      <c r="G684" s="23">
        <v>32918</v>
      </c>
      <c r="H684" s="24">
        <v>674892588.3180325</v>
      </c>
      <c r="I684" s="24"/>
      <c r="J684" s="23">
        <v>32825</v>
      </c>
      <c r="K684" s="25">
        <v>5711367515.4180574</v>
      </c>
      <c r="L684" s="25"/>
      <c r="M684" s="23">
        <v>32614</v>
      </c>
      <c r="N684" s="25">
        <v>0</v>
      </c>
      <c r="O684" s="25"/>
      <c r="P684" s="23">
        <v>32930</v>
      </c>
      <c r="Q684" s="24">
        <v>165383961.25779831</v>
      </c>
      <c r="S684" s="23"/>
      <c r="W684" s="23">
        <v>32825</v>
      </c>
      <c r="X684" s="1">
        <f>[1]CalculateLowerTotal!N684</f>
        <v>5654253840.2638769</v>
      </c>
    </row>
    <row r="685" spans="1:24" x14ac:dyDescent="0.3">
      <c r="A685" s="17">
        <v>32826</v>
      </c>
      <c r="B685" s="1">
        <v>5645790909.6166096</v>
      </c>
      <c r="C685" s="1"/>
      <c r="D685" s="21">
        <v>32615</v>
      </c>
      <c r="E685" s="22">
        <v>0</v>
      </c>
      <c r="G685" s="23">
        <v>32187</v>
      </c>
      <c r="H685" s="24">
        <v>666695512.39404655</v>
      </c>
      <c r="I685" s="24"/>
      <c r="J685" s="23">
        <v>32826</v>
      </c>
      <c r="K685" s="25">
        <v>6142114489.5301666</v>
      </c>
      <c r="L685" s="25"/>
      <c r="M685" s="23">
        <v>32615</v>
      </c>
      <c r="N685" s="25">
        <v>0</v>
      </c>
      <c r="O685" s="25"/>
      <c r="P685" s="23">
        <v>32306</v>
      </c>
      <c r="Q685" s="24">
        <v>163054609.72659326</v>
      </c>
      <c r="S685" s="23"/>
      <c r="W685" s="23">
        <v>32826</v>
      </c>
      <c r="X685" s="1">
        <f>[1]CalculateLowerTotal!N685</f>
        <v>11192408760.293667</v>
      </c>
    </row>
    <row r="686" spans="1:24" x14ac:dyDescent="0.3">
      <c r="A686" s="17">
        <v>32827</v>
      </c>
      <c r="B686" s="1">
        <v>6064002943.363389</v>
      </c>
      <c r="C686" s="1"/>
      <c r="D686" s="21">
        <v>32618</v>
      </c>
      <c r="E686" s="22">
        <v>0</v>
      </c>
      <c r="G686" s="23">
        <v>33097</v>
      </c>
      <c r="H686" s="24">
        <v>644836635.44374347</v>
      </c>
      <c r="I686" s="24"/>
      <c r="J686" s="23">
        <v>32827</v>
      </c>
      <c r="K686" s="25">
        <v>32847697711.865936</v>
      </c>
      <c r="L686" s="25"/>
      <c r="M686" s="23">
        <v>32618</v>
      </c>
      <c r="N686" s="25">
        <v>0</v>
      </c>
      <c r="O686" s="25"/>
      <c r="P686" s="23">
        <v>32564</v>
      </c>
      <c r="Q686" s="24">
        <v>160725258.1953882</v>
      </c>
      <c r="S686" s="23"/>
      <c r="W686" s="23">
        <v>32827</v>
      </c>
      <c r="X686" s="1">
        <f>[1]CalculateLowerTotal!N686</f>
        <v>66407394502.542213</v>
      </c>
    </row>
    <row r="687" spans="1:24" x14ac:dyDescent="0.3">
      <c r="A687" s="17">
        <v>32828</v>
      </c>
      <c r="B687" s="1">
        <v>528408389657.63947</v>
      </c>
      <c r="C687" s="1"/>
      <c r="D687" s="21">
        <v>32619</v>
      </c>
      <c r="E687" s="22">
        <v>0</v>
      </c>
      <c r="G687" s="23">
        <v>32931</v>
      </c>
      <c r="H687" s="24">
        <v>644836632.8592751</v>
      </c>
      <c r="I687" s="24"/>
      <c r="J687" s="23">
        <v>32828</v>
      </c>
      <c r="K687" s="25">
        <v>2073498110750.554</v>
      </c>
      <c r="L687" s="25"/>
      <c r="M687" s="23">
        <v>32619</v>
      </c>
      <c r="N687" s="25">
        <v>0</v>
      </c>
      <c r="O687" s="25"/>
      <c r="P687" s="23">
        <v>32455</v>
      </c>
      <c r="Q687" s="24">
        <v>158395906.66418314</v>
      </c>
      <c r="S687" s="23"/>
      <c r="W687" s="23">
        <v>32828</v>
      </c>
      <c r="X687" s="1">
        <f>[1]CalculateLowerTotal!N687</f>
        <v>43671286476174.891</v>
      </c>
    </row>
    <row r="688" spans="1:24" x14ac:dyDescent="0.3">
      <c r="A688" s="17">
        <v>32829</v>
      </c>
      <c r="B688" s="1">
        <v>213022956360.53705</v>
      </c>
      <c r="C688" s="1"/>
      <c r="D688" s="21">
        <v>32620</v>
      </c>
      <c r="E688" s="22">
        <v>0</v>
      </c>
      <c r="G688" s="23">
        <v>32264</v>
      </c>
      <c r="H688" s="24">
        <v>642104284.42328298</v>
      </c>
      <c r="I688" s="24"/>
      <c r="J688" s="23">
        <v>32829</v>
      </c>
      <c r="K688" s="25">
        <v>250964488465.08398</v>
      </c>
      <c r="L688" s="25"/>
      <c r="M688" s="23">
        <v>32620</v>
      </c>
      <c r="N688" s="25">
        <v>0</v>
      </c>
      <c r="O688" s="25"/>
      <c r="P688" s="23">
        <v>33208</v>
      </c>
      <c r="Q688" s="24">
        <v>158395905.13883945</v>
      </c>
      <c r="S688" s="23"/>
      <c r="W688" s="23">
        <v>32829</v>
      </c>
      <c r="X688" s="1">
        <f>[1]CalculateLowerTotal!N688</f>
        <v>259328256791.06866</v>
      </c>
    </row>
    <row r="689" spans="1:24" x14ac:dyDescent="0.3">
      <c r="A689" s="17">
        <v>32830</v>
      </c>
      <c r="B689" s="1">
        <v>156308958965.1416</v>
      </c>
      <c r="C689" s="1"/>
      <c r="D689" s="21">
        <v>32621</v>
      </c>
      <c r="E689" s="22">
        <v>0</v>
      </c>
      <c r="G689" s="23">
        <v>33079</v>
      </c>
      <c r="H689" s="24">
        <v>642104278.65793037</v>
      </c>
      <c r="I689" s="24"/>
      <c r="J689" s="23">
        <v>32830</v>
      </c>
      <c r="K689" s="25">
        <v>158727096358.5426</v>
      </c>
      <c r="L689" s="25"/>
      <c r="M689" s="23">
        <v>32621</v>
      </c>
      <c r="N689" s="25">
        <v>0</v>
      </c>
      <c r="O689" s="25"/>
      <c r="P689" s="23">
        <v>32164</v>
      </c>
      <c r="Q689" s="24">
        <v>156066555.13297808</v>
      </c>
      <c r="S689" s="23"/>
      <c r="W689" s="23">
        <v>32830</v>
      </c>
      <c r="X689" s="1">
        <f>[1]CalculateLowerTotal!N689</f>
        <v>157677905606.97021</v>
      </c>
    </row>
    <row r="690" spans="1:24" x14ac:dyDescent="0.3">
      <c r="A690" s="17">
        <v>32831</v>
      </c>
      <c r="B690" s="1">
        <v>118960753717.87415</v>
      </c>
      <c r="C690" s="1"/>
      <c r="D690" s="21">
        <v>32622</v>
      </c>
      <c r="E690" s="22">
        <v>0</v>
      </c>
      <c r="G690" s="23">
        <v>32277</v>
      </c>
      <c r="H690" s="24">
        <v>639371927.04105377</v>
      </c>
      <c r="I690" s="24"/>
      <c r="J690" s="23">
        <v>32831</v>
      </c>
      <c r="K690" s="25">
        <v>119403395820.15506</v>
      </c>
      <c r="L690" s="25"/>
      <c r="M690" s="23">
        <v>32622</v>
      </c>
      <c r="N690" s="25">
        <v>0</v>
      </c>
      <c r="O690" s="25"/>
      <c r="P690" s="23">
        <v>32477</v>
      </c>
      <c r="Q690" s="24">
        <v>151407852.07056797</v>
      </c>
      <c r="S690" s="23"/>
      <c r="W690" s="23">
        <v>32831</v>
      </c>
      <c r="X690" s="1">
        <f>[1]CalculateLowerTotal!N690</f>
        <v>118286230462.48328</v>
      </c>
    </row>
    <row r="691" spans="1:24" x14ac:dyDescent="0.3">
      <c r="A691" s="17">
        <v>32832</v>
      </c>
      <c r="B691" s="1">
        <v>84379306568.592056</v>
      </c>
      <c r="C691" s="1"/>
      <c r="D691" s="21">
        <v>32623</v>
      </c>
      <c r="E691" s="22">
        <v>0</v>
      </c>
      <c r="G691" s="23">
        <v>33215</v>
      </c>
      <c r="H691" s="24">
        <v>639371924.85419643</v>
      </c>
      <c r="I691" s="24"/>
      <c r="J691" s="23">
        <v>32832</v>
      </c>
      <c r="K691" s="25">
        <v>84565106950.90094</v>
      </c>
      <c r="L691" s="25"/>
      <c r="M691" s="23">
        <v>32623</v>
      </c>
      <c r="N691" s="25">
        <v>0</v>
      </c>
      <c r="O691" s="25"/>
      <c r="P691" s="23">
        <v>32987</v>
      </c>
      <c r="Q691" s="24">
        <v>149078500.53936291</v>
      </c>
      <c r="S691" s="23"/>
      <c r="W691" s="23">
        <v>32832</v>
      </c>
      <c r="X691" s="1">
        <f>[1]CalculateLowerTotal!N691</f>
        <v>83740420045.172775</v>
      </c>
    </row>
    <row r="692" spans="1:24" x14ac:dyDescent="0.3">
      <c r="A692" s="17">
        <v>32833</v>
      </c>
      <c r="B692" s="1">
        <v>9200550268.885334</v>
      </c>
      <c r="C692" s="1"/>
      <c r="D692" s="21">
        <v>32624</v>
      </c>
      <c r="E692" s="22">
        <v>0</v>
      </c>
      <c r="G692" s="23">
        <v>32198</v>
      </c>
      <c r="H692" s="24">
        <v>622977777.57874441</v>
      </c>
      <c r="I692" s="24"/>
      <c r="J692" s="23">
        <v>32833</v>
      </c>
      <c r="K692" s="25">
        <v>9266126874.6867809</v>
      </c>
      <c r="L692" s="25"/>
      <c r="M692" s="23">
        <v>32624</v>
      </c>
      <c r="N692" s="25">
        <v>0</v>
      </c>
      <c r="O692" s="25"/>
      <c r="P692" s="23">
        <v>32209</v>
      </c>
      <c r="Q692" s="24">
        <v>146749149.00815785</v>
      </c>
      <c r="S692" s="23"/>
      <c r="W692" s="23">
        <v>32833</v>
      </c>
      <c r="X692" s="1">
        <f>[1]CalculateLowerTotal!N692</f>
        <v>9173465605.9399128</v>
      </c>
    </row>
    <row r="693" spans="1:24" x14ac:dyDescent="0.3">
      <c r="A693" s="17">
        <v>32834</v>
      </c>
      <c r="B693" s="1">
        <v>7736822459.9644613</v>
      </c>
      <c r="C693" s="1"/>
      <c r="D693" s="21">
        <v>32625</v>
      </c>
      <c r="E693" s="22">
        <v>0</v>
      </c>
      <c r="G693" s="23">
        <v>33208</v>
      </c>
      <c r="H693" s="24">
        <v>617513058.83818185</v>
      </c>
      <c r="I693" s="24"/>
      <c r="J693" s="23">
        <v>32834</v>
      </c>
      <c r="K693" s="25">
        <v>22628636642.175411</v>
      </c>
      <c r="L693" s="25"/>
      <c r="M693" s="23">
        <v>32625</v>
      </c>
      <c r="N693" s="25">
        <v>0</v>
      </c>
      <c r="O693" s="25"/>
      <c r="P693" s="23">
        <v>32786</v>
      </c>
      <c r="Q693" s="24">
        <v>146749149.00815785</v>
      </c>
      <c r="S693" s="23"/>
      <c r="W693" s="23">
        <v>32834</v>
      </c>
      <c r="X693" s="1">
        <f>[1]CalculateLowerTotal!N693</f>
        <v>126285681260.86612</v>
      </c>
    </row>
    <row r="694" spans="1:24" x14ac:dyDescent="0.3">
      <c r="A694" s="17">
        <v>32835</v>
      </c>
      <c r="B694" s="1">
        <v>70546525770.514664</v>
      </c>
      <c r="C694" s="1"/>
      <c r="D694" s="21">
        <v>32626</v>
      </c>
      <c r="E694" s="22">
        <v>0</v>
      </c>
      <c r="G694" s="23">
        <v>32213</v>
      </c>
      <c r="H694" s="24">
        <v>612048342.6820873</v>
      </c>
      <c r="I694" s="24"/>
      <c r="J694" s="23">
        <v>32835</v>
      </c>
      <c r="K694" s="25">
        <v>255322626978.56165</v>
      </c>
      <c r="L694" s="25"/>
      <c r="M694" s="23">
        <v>32626</v>
      </c>
      <c r="N694" s="25">
        <v>0</v>
      </c>
      <c r="O694" s="25"/>
      <c r="P694" s="23">
        <v>32264</v>
      </c>
      <c r="Q694" s="24">
        <v>146749148.49970996</v>
      </c>
      <c r="S694" s="23"/>
      <c r="W694" s="23">
        <v>32835</v>
      </c>
      <c r="X694" s="1">
        <f>[1]CalculateLowerTotal!N694</f>
        <v>385305376798.3479</v>
      </c>
    </row>
    <row r="695" spans="1:24" x14ac:dyDescent="0.3">
      <c r="A695" s="17">
        <v>32836</v>
      </c>
      <c r="B695" s="1">
        <v>8573246527.4580688</v>
      </c>
      <c r="C695" s="1"/>
      <c r="D695" s="21">
        <v>32628</v>
      </c>
      <c r="E695" s="22">
        <v>0</v>
      </c>
      <c r="G695" s="23">
        <v>32339</v>
      </c>
      <c r="H695" s="24">
        <v>603851261.98677588</v>
      </c>
      <c r="I695" s="24"/>
      <c r="J695" s="23">
        <v>32836</v>
      </c>
      <c r="K695" s="25">
        <v>10606121381.4573</v>
      </c>
      <c r="L695" s="25"/>
      <c r="M695" s="23">
        <v>32628</v>
      </c>
      <c r="N695" s="25">
        <v>0</v>
      </c>
      <c r="O695" s="25"/>
      <c r="P695" s="23">
        <v>32313</v>
      </c>
      <c r="Q695" s="24">
        <v>142090445.43729985</v>
      </c>
      <c r="S695" s="23"/>
      <c r="W695" s="23">
        <v>32836</v>
      </c>
      <c r="X695" s="1">
        <f>[1]CalculateLowerTotal!N695</f>
        <v>10924002153.6098</v>
      </c>
    </row>
    <row r="696" spans="1:24" x14ac:dyDescent="0.3">
      <c r="A696" s="17">
        <v>32837</v>
      </c>
      <c r="B696" s="1">
        <v>7109518718.5373964</v>
      </c>
      <c r="C696" s="1"/>
      <c r="D696" s="21">
        <v>32631</v>
      </c>
      <c r="E696" s="22">
        <v>0</v>
      </c>
      <c r="G696" s="23">
        <v>32880</v>
      </c>
      <c r="H696" s="24">
        <v>590189470.503111</v>
      </c>
      <c r="I696" s="24"/>
      <c r="J696" s="23">
        <v>32837</v>
      </c>
      <c r="K696" s="25">
        <v>7511175440.8007717</v>
      </c>
      <c r="L696" s="25"/>
      <c r="M696" s="23">
        <v>32631</v>
      </c>
      <c r="N696" s="25">
        <v>0</v>
      </c>
      <c r="O696" s="25"/>
      <c r="P696" s="23">
        <v>32339</v>
      </c>
      <c r="Q696" s="24">
        <v>137431741.86644188</v>
      </c>
      <c r="S696" s="23"/>
      <c r="W696" s="23">
        <v>32837</v>
      </c>
      <c r="X696" s="1">
        <f>[1]CalculateLowerTotal!N696</f>
        <v>7501285529.2665052</v>
      </c>
    </row>
    <row r="697" spans="1:24" x14ac:dyDescent="0.3">
      <c r="A697" s="17">
        <v>32838</v>
      </c>
      <c r="B697" s="1">
        <v>7736822459.9644613</v>
      </c>
      <c r="C697" s="1"/>
      <c r="D697" s="21">
        <v>32632</v>
      </c>
      <c r="E697" s="22">
        <v>0</v>
      </c>
      <c r="G697" s="23">
        <v>33116</v>
      </c>
      <c r="H697" s="24">
        <v>584724748.58166409</v>
      </c>
      <c r="I697" s="24"/>
      <c r="J697" s="23">
        <v>32838</v>
      </c>
      <c r="K697" s="25">
        <v>7908961048.6028185</v>
      </c>
      <c r="L697" s="25"/>
      <c r="M697" s="23">
        <v>32632</v>
      </c>
      <c r="N697" s="25">
        <v>0</v>
      </c>
      <c r="O697" s="25"/>
      <c r="P697" s="23">
        <v>33215</v>
      </c>
      <c r="Q697" s="24">
        <v>135102390.84368467</v>
      </c>
      <c r="S697" s="23"/>
      <c r="W697" s="23">
        <v>32838</v>
      </c>
      <c r="X697" s="1">
        <f>[1]CalculateLowerTotal!N697</f>
        <v>7846176898.8352251</v>
      </c>
    </row>
    <row r="698" spans="1:24" x14ac:dyDescent="0.3">
      <c r="A698" s="17">
        <v>32839</v>
      </c>
      <c r="B698" s="1">
        <v>7109518718.5373964</v>
      </c>
      <c r="C698" s="1"/>
      <c r="D698" s="21">
        <v>32635</v>
      </c>
      <c r="E698" s="22">
        <v>0</v>
      </c>
      <c r="G698" s="23">
        <v>32470</v>
      </c>
      <c r="H698" s="24">
        <v>581992395.77195632</v>
      </c>
      <c r="I698" s="24"/>
      <c r="J698" s="23">
        <v>32839</v>
      </c>
      <c r="K698" s="25">
        <v>7868148722.4519644</v>
      </c>
      <c r="L698" s="25"/>
      <c r="M698" s="23">
        <v>32635</v>
      </c>
      <c r="N698" s="25">
        <v>0</v>
      </c>
      <c r="O698" s="25"/>
      <c r="P698" s="23">
        <v>32198</v>
      </c>
      <c r="Q698" s="24">
        <v>135102390.33523682</v>
      </c>
      <c r="S698" s="23"/>
      <c r="W698" s="23">
        <v>32839</v>
      </c>
      <c r="X698" s="1">
        <f>[1]CalculateLowerTotal!N698</f>
        <v>13061907907.563343</v>
      </c>
    </row>
    <row r="699" spans="1:24" x14ac:dyDescent="0.3">
      <c r="A699" s="17">
        <v>32840</v>
      </c>
      <c r="B699" s="1">
        <v>7109518718.5373964</v>
      </c>
      <c r="C699" s="1"/>
      <c r="D699" s="21">
        <v>32636</v>
      </c>
      <c r="E699" s="22">
        <v>0</v>
      </c>
      <c r="G699" s="23">
        <v>32286</v>
      </c>
      <c r="H699" s="24">
        <v>565598234.18252611</v>
      </c>
      <c r="I699" s="24"/>
      <c r="J699" s="23">
        <v>32840</v>
      </c>
      <c r="K699" s="25">
        <v>9052225728.6253471</v>
      </c>
      <c r="L699" s="25"/>
      <c r="M699" s="23">
        <v>32636</v>
      </c>
      <c r="N699" s="25">
        <v>0</v>
      </c>
      <c r="O699" s="25"/>
      <c r="P699" s="23">
        <v>32238</v>
      </c>
      <c r="Q699" s="24">
        <v>132773037.27868806</v>
      </c>
      <c r="S699" s="23"/>
      <c r="W699" s="23">
        <v>32840</v>
      </c>
      <c r="X699" s="1">
        <f>[1]CalculateLowerTotal!N699</f>
        <v>9709425325.5435219</v>
      </c>
    </row>
    <row r="700" spans="1:24" x14ac:dyDescent="0.3">
      <c r="A700" s="17">
        <v>32841</v>
      </c>
      <c r="B700" s="1">
        <v>6900398392.4698362</v>
      </c>
      <c r="C700" s="1"/>
      <c r="D700" s="21">
        <v>32639</v>
      </c>
      <c r="E700" s="22">
        <v>0</v>
      </c>
      <c r="G700" s="23">
        <v>32294</v>
      </c>
      <c r="H700" s="24">
        <v>560133499.73634791</v>
      </c>
      <c r="I700" s="24"/>
      <c r="J700" s="23">
        <v>32841</v>
      </c>
      <c r="K700" s="25">
        <v>8711952177.2373295</v>
      </c>
      <c r="L700" s="25"/>
      <c r="M700" s="23">
        <v>32639</v>
      </c>
      <c r="N700" s="25">
        <v>0</v>
      </c>
      <c r="O700" s="25"/>
      <c r="P700" s="23">
        <v>32728</v>
      </c>
      <c r="Q700" s="24">
        <v>132773036.83613497</v>
      </c>
      <c r="S700" s="23"/>
      <c r="W700" s="23">
        <v>32841</v>
      </c>
      <c r="X700" s="1">
        <f>[1]CalculateLowerTotal!N700</f>
        <v>9153595462.8784962</v>
      </c>
    </row>
    <row r="701" spans="1:24" x14ac:dyDescent="0.3">
      <c r="A701" s="17">
        <v>32842</v>
      </c>
      <c r="B701" s="1">
        <v>6482186358.7220221</v>
      </c>
      <c r="C701" s="1"/>
      <c r="D701" s="21">
        <v>32642</v>
      </c>
      <c r="E701" s="22">
        <v>0</v>
      </c>
      <c r="G701" s="23">
        <v>33036</v>
      </c>
      <c r="H701" s="24">
        <v>557401164.22269738</v>
      </c>
      <c r="I701" s="24"/>
      <c r="J701" s="23">
        <v>32842</v>
      </c>
      <c r="K701" s="25">
        <v>6790942884.0656052</v>
      </c>
      <c r="L701" s="25"/>
      <c r="M701" s="23">
        <v>32642</v>
      </c>
      <c r="N701" s="25">
        <v>0</v>
      </c>
      <c r="O701" s="25"/>
      <c r="P701" s="23">
        <v>32254</v>
      </c>
      <c r="Q701" s="24">
        <v>130443687.2728267</v>
      </c>
      <c r="S701" s="23"/>
      <c r="W701" s="23">
        <v>32842</v>
      </c>
      <c r="X701" s="1">
        <f>[1]CalculateLowerTotal!N701</f>
        <v>6785925946.5674849</v>
      </c>
    </row>
    <row r="702" spans="1:24" x14ac:dyDescent="0.3">
      <c r="A702" s="17">
        <v>32843</v>
      </c>
      <c r="B702" s="1">
        <v>6273094651.0434008</v>
      </c>
      <c r="C702" s="1"/>
      <c r="D702" s="21">
        <v>32646</v>
      </c>
      <c r="E702" s="22">
        <v>0</v>
      </c>
      <c r="G702" s="23">
        <v>33167</v>
      </c>
      <c r="H702" s="24">
        <v>530077573.10435253</v>
      </c>
      <c r="I702" s="24"/>
      <c r="J702" s="23">
        <v>32843</v>
      </c>
      <c r="K702" s="25">
        <v>6409712578.4047794</v>
      </c>
      <c r="L702" s="25"/>
      <c r="M702" s="23">
        <v>32646</v>
      </c>
      <c r="N702" s="25">
        <v>0</v>
      </c>
      <c r="O702" s="25"/>
      <c r="P702" s="23">
        <v>32277</v>
      </c>
      <c r="Q702" s="24">
        <v>130443687.2728267</v>
      </c>
      <c r="S702" s="23"/>
      <c r="W702" s="23">
        <v>32843</v>
      </c>
      <c r="X702" s="1">
        <f>[1]CalculateLowerTotal!N702</f>
        <v>6359591561.8079615</v>
      </c>
    </row>
    <row r="703" spans="1:24" x14ac:dyDescent="0.3">
      <c r="A703" s="17">
        <v>32844</v>
      </c>
      <c r="B703" s="1">
        <v>6064002943.363389</v>
      </c>
      <c r="C703" s="1"/>
      <c r="D703" s="21">
        <v>32647</v>
      </c>
      <c r="E703" s="22">
        <v>0</v>
      </c>
      <c r="G703" s="23">
        <v>32170</v>
      </c>
      <c r="H703" s="24">
        <v>513683422.25040627</v>
      </c>
      <c r="I703" s="24"/>
      <c r="J703" s="23">
        <v>32844</v>
      </c>
      <c r="K703" s="25">
        <v>6129579549.1648369</v>
      </c>
      <c r="L703" s="25"/>
      <c r="M703" s="23">
        <v>32647</v>
      </c>
      <c r="N703" s="25">
        <v>0</v>
      </c>
      <c r="O703" s="25"/>
      <c r="P703" s="23">
        <v>32918</v>
      </c>
      <c r="Q703" s="24">
        <v>130443687.2728267</v>
      </c>
      <c r="S703" s="23"/>
      <c r="W703" s="23">
        <v>32844</v>
      </c>
      <c r="X703" s="1">
        <f>[1]CalculateLowerTotal!N703</f>
        <v>6068283753.6731882</v>
      </c>
    </row>
    <row r="704" spans="1:24" x14ac:dyDescent="0.3">
      <c r="A704" s="17">
        <v>32845</v>
      </c>
      <c r="B704" s="1">
        <v>5854882617.295908</v>
      </c>
      <c r="C704" s="1"/>
      <c r="D704" s="21">
        <v>32648</v>
      </c>
      <c r="E704" s="22">
        <v>0</v>
      </c>
      <c r="G704" s="23">
        <v>33072</v>
      </c>
      <c r="H704" s="24">
        <v>480895121.53654039</v>
      </c>
      <c r="I704" s="24"/>
      <c r="J704" s="23">
        <v>32845</v>
      </c>
      <c r="K704" s="25">
        <v>5876741485.8963909</v>
      </c>
      <c r="L704" s="25"/>
      <c r="M704" s="23">
        <v>32648</v>
      </c>
      <c r="N704" s="25">
        <v>0</v>
      </c>
      <c r="O704" s="25"/>
      <c r="P704" s="23">
        <v>32941</v>
      </c>
      <c r="Q704" s="24">
        <v>130443687.01385736</v>
      </c>
      <c r="S704" s="23"/>
      <c r="W704" s="23">
        <v>32845</v>
      </c>
      <c r="X704" s="1">
        <f>[1]CalculateLowerTotal!N704</f>
        <v>5817974071.0374269</v>
      </c>
    </row>
    <row r="705" spans="1:24" x14ac:dyDescent="0.3">
      <c r="A705" s="17">
        <v>32846</v>
      </c>
      <c r="B705" s="1">
        <v>5645790909.6166096</v>
      </c>
      <c r="C705" s="1"/>
      <c r="D705" s="21">
        <v>32649</v>
      </c>
      <c r="E705" s="22">
        <v>0</v>
      </c>
      <c r="G705" s="23">
        <v>32382</v>
      </c>
      <c r="H705" s="24">
        <v>475430407.56730384</v>
      </c>
      <c r="I705" s="24"/>
      <c r="J705" s="23">
        <v>32846</v>
      </c>
      <c r="K705" s="25">
        <v>5645790909.6166096</v>
      </c>
      <c r="L705" s="25"/>
      <c r="M705" s="23">
        <v>32649</v>
      </c>
      <c r="N705" s="25">
        <v>0</v>
      </c>
      <c r="O705" s="25"/>
      <c r="P705" s="23">
        <v>32932</v>
      </c>
      <c r="Q705" s="24">
        <v>128114334.21627796</v>
      </c>
      <c r="S705" s="23"/>
      <c r="W705" s="23">
        <v>32846</v>
      </c>
      <c r="X705" s="1">
        <f>[1]CalculateLowerTotal!N705</f>
        <v>5589333000.520443</v>
      </c>
    </row>
    <row r="706" spans="1:24" x14ac:dyDescent="0.3">
      <c r="A706" s="17">
        <v>32847</v>
      </c>
      <c r="B706" s="1">
        <v>5645790909.6166096</v>
      </c>
      <c r="C706" s="1"/>
      <c r="D706" s="21">
        <v>32650</v>
      </c>
      <c r="E706" s="22">
        <v>0</v>
      </c>
      <c r="G706" s="23">
        <v>32557</v>
      </c>
      <c r="H706" s="24">
        <v>469965685.24824637</v>
      </c>
      <c r="I706" s="24"/>
      <c r="J706" s="23">
        <v>32847</v>
      </c>
      <c r="K706" s="25">
        <v>5645790909.6166096</v>
      </c>
      <c r="L706" s="25"/>
      <c r="M706" s="23">
        <v>32650</v>
      </c>
      <c r="N706" s="25">
        <v>0</v>
      </c>
      <c r="O706" s="25"/>
      <c r="P706" s="23">
        <v>32187</v>
      </c>
      <c r="Q706" s="24">
        <v>125784984.21041659</v>
      </c>
      <c r="S706" s="23"/>
      <c r="W706" s="23">
        <v>32847</v>
      </c>
      <c r="X706" s="1">
        <f>[1]CalculateLowerTotal!N706</f>
        <v>5589333000.520443</v>
      </c>
    </row>
    <row r="707" spans="1:24" x14ac:dyDescent="0.3">
      <c r="A707" s="17">
        <v>32848</v>
      </c>
      <c r="B707" s="1">
        <v>5645790909.6166096</v>
      </c>
      <c r="C707" s="1"/>
      <c r="D707" s="21">
        <v>32653</v>
      </c>
      <c r="E707" s="22">
        <v>0</v>
      </c>
      <c r="G707" s="23">
        <v>32753</v>
      </c>
      <c r="H707" s="24">
        <v>461768625.42748612</v>
      </c>
      <c r="I707" s="24"/>
      <c r="J707" s="23">
        <v>32848</v>
      </c>
      <c r="K707" s="25">
        <v>6398956190.2180939</v>
      </c>
      <c r="L707" s="25"/>
      <c r="M707" s="23">
        <v>32653</v>
      </c>
      <c r="N707" s="25">
        <v>0</v>
      </c>
      <c r="O707" s="25"/>
      <c r="P707" s="23">
        <v>32470</v>
      </c>
      <c r="Q707" s="24">
        <v>125784983.70196871</v>
      </c>
      <c r="S707" s="23"/>
      <c r="W707" s="23">
        <v>32848</v>
      </c>
      <c r="X707" s="1">
        <f>[1]CalculateLowerTotal!N707</f>
        <v>11647006276.34333</v>
      </c>
    </row>
    <row r="708" spans="1:24" x14ac:dyDescent="0.3">
      <c r="A708" s="17">
        <v>32849</v>
      </c>
      <c r="B708" s="1">
        <v>5854882617.295908</v>
      </c>
      <c r="C708" s="1"/>
      <c r="D708" s="21">
        <v>32656</v>
      </c>
      <c r="E708" s="22">
        <v>0</v>
      </c>
      <c r="G708" s="23">
        <v>32231</v>
      </c>
      <c r="H708" s="24">
        <v>461768613.69797593</v>
      </c>
      <c r="I708" s="24"/>
      <c r="J708" s="23">
        <v>32849</v>
      </c>
      <c r="K708" s="25">
        <v>9786746715.3315067</v>
      </c>
      <c r="L708" s="25"/>
      <c r="M708" s="23">
        <v>32656</v>
      </c>
      <c r="N708" s="25">
        <v>0</v>
      </c>
      <c r="O708" s="25"/>
      <c r="P708" s="23">
        <v>33079</v>
      </c>
      <c r="Q708" s="24">
        <v>123455632.67921153</v>
      </c>
      <c r="S708" s="23"/>
      <c r="W708" s="23">
        <v>32849</v>
      </c>
      <c r="X708" s="1">
        <f>[1]CalculateLowerTotal!N708</f>
        <v>11121430477.765076</v>
      </c>
    </row>
    <row r="709" spans="1:24" x14ac:dyDescent="0.3">
      <c r="A709" s="17">
        <v>32850</v>
      </c>
      <c r="B709" s="1">
        <v>6064002943.363389</v>
      </c>
      <c r="C709" s="1"/>
      <c r="D709" s="21">
        <v>32657</v>
      </c>
      <c r="E709" s="22">
        <v>0</v>
      </c>
      <c r="G709" s="23">
        <v>32152</v>
      </c>
      <c r="H709" s="24">
        <v>453571534.19549519</v>
      </c>
      <c r="I709" s="24"/>
      <c r="J709" s="23">
        <v>32850</v>
      </c>
      <c r="K709" s="25">
        <v>128933987795.3149</v>
      </c>
      <c r="L709" s="25"/>
      <c r="M709" s="23">
        <v>32657</v>
      </c>
      <c r="N709" s="25">
        <v>0</v>
      </c>
      <c r="O709" s="25"/>
      <c r="P709" s="23">
        <v>33097</v>
      </c>
      <c r="Q709" s="24">
        <v>121126280.6395586</v>
      </c>
      <c r="S709" s="23"/>
      <c r="W709" s="23">
        <v>32850</v>
      </c>
      <c r="X709" s="1">
        <f>[1]CalculateLowerTotal!N709</f>
        <v>324112373252.0755</v>
      </c>
    </row>
    <row r="710" spans="1:24" x14ac:dyDescent="0.3">
      <c r="A710" s="17">
        <v>32851</v>
      </c>
      <c r="B710" s="1">
        <v>5436670583.5479908</v>
      </c>
      <c r="C710" s="1"/>
      <c r="D710" s="21">
        <v>32658</v>
      </c>
      <c r="E710" s="22">
        <v>0</v>
      </c>
      <c r="G710" s="23">
        <v>32576</v>
      </c>
      <c r="H710" s="24">
        <v>448106823.00953233</v>
      </c>
      <c r="I710" s="24"/>
      <c r="J710" s="23">
        <v>32851</v>
      </c>
      <c r="K710" s="25">
        <v>57113769596.10067</v>
      </c>
      <c r="L710" s="25"/>
      <c r="M710" s="23">
        <v>32658</v>
      </c>
      <c r="N710" s="25">
        <v>0</v>
      </c>
      <c r="O710" s="25"/>
      <c r="P710" s="23">
        <v>32884</v>
      </c>
      <c r="Q710" s="24">
        <v>107150170.43543251</v>
      </c>
      <c r="S710" s="23"/>
      <c r="W710" s="23">
        <v>32851</v>
      </c>
      <c r="X710" s="1">
        <f>[1]CalculateLowerTotal!N710</f>
        <v>72375234638.024994</v>
      </c>
    </row>
    <row r="711" spans="1:24" x14ac:dyDescent="0.3">
      <c r="A711" s="17">
        <v>32852</v>
      </c>
      <c r="B711" s="1">
        <v>5436670583.5479908</v>
      </c>
      <c r="C711" s="1"/>
      <c r="D711" s="21">
        <v>32659</v>
      </c>
      <c r="E711" s="22">
        <v>0</v>
      </c>
      <c r="G711" s="23">
        <v>32792</v>
      </c>
      <c r="H711" s="24">
        <v>448106812.27404833</v>
      </c>
      <c r="I711" s="24"/>
      <c r="J711" s="23">
        <v>32852</v>
      </c>
      <c r="K711" s="25">
        <v>6821976409.9303303</v>
      </c>
      <c r="L711" s="25"/>
      <c r="M711" s="23">
        <v>32659</v>
      </c>
      <c r="N711" s="25">
        <v>0</v>
      </c>
      <c r="O711" s="25"/>
      <c r="P711" s="23">
        <v>33086</v>
      </c>
      <c r="Q711" s="24">
        <v>97832764.310612291</v>
      </c>
      <c r="S711" s="23"/>
      <c r="W711" s="23">
        <v>32852</v>
      </c>
      <c r="X711" s="1">
        <f>[1]CalculateLowerTotal!N711</f>
        <v>7049584297.7513046</v>
      </c>
    </row>
    <row r="712" spans="1:24" x14ac:dyDescent="0.3">
      <c r="A712" s="17">
        <v>32853</v>
      </c>
      <c r="B712" s="1">
        <v>6273094651.0434008</v>
      </c>
      <c r="C712" s="1"/>
      <c r="D712" s="21">
        <v>32660</v>
      </c>
      <c r="E712" s="22">
        <v>0</v>
      </c>
      <c r="G712" s="23">
        <v>33030</v>
      </c>
      <c r="H712" s="24">
        <v>445374463.04283571</v>
      </c>
      <c r="I712" s="24"/>
      <c r="J712" s="23">
        <v>32853</v>
      </c>
      <c r="K712" s="25">
        <v>6592780615.6573563</v>
      </c>
      <c r="L712" s="25"/>
      <c r="M712" s="23">
        <v>32660</v>
      </c>
      <c r="N712" s="25">
        <v>0</v>
      </c>
      <c r="O712" s="25"/>
      <c r="P712" s="23">
        <v>33030</v>
      </c>
      <c r="Q712" s="24">
        <v>95503412.779407233</v>
      </c>
      <c r="S712" s="23"/>
      <c r="W712" s="23">
        <v>32853</v>
      </c>
      <c r="X712" s="1">
        <f>[1]CalculateLowerTotal!N712</f>
        <v>6582757246.2497044</v>
      </c>
    </row>
    <row r="713" spans="1:24" x14ac:dyDescent="0.3">
      <c r="A713" s="17">
        <v>32854</v>
      </c>
      <c r="B713" s="1">
        <v>6482186358.7220221</v>
      </c>
      <c r="C713" s="1"/>
      <c r="D713" s="21">
        <v>32661</v>
      </c>
      <c r="E713" s="22">
        <v>0</v>
      </c>
      <c r="G713" s="23">
        <v>33233</v>
      </c>
      <c r="H713" s="24">
        <v>442642107.05224329</v>
      </c>
      <c r="I713" s="24"/>
      <c r="J713" s="23">
        <v>32854</v>
      </c>
      <c r="K713" s="25">
        <v>31481563183.561661</v>
      </c>
      <c r="L713" s="25"/>
      <c r="M713" s="23">
        <v>32661</v>
      </c>
      <c r="N713" s="25">
        <v>0</v>
      </c>
      <c r="O713" s="25"/>
      <c r="P713" s="23">
        <v>33036</v>
      </c>
      <c r="Q713" s="24">
        <v>95503412.779407233</v>
      </c>
      <c r="S713" s="23"/>
      <c r="W713" s="23">
        <v>32854</v>
      </c>
      <c r="X713" s="1">
        <f>[1]CalculateLowerTotal!N713</f>
        <v>165005550874.23126</v>
      </c>
    </row>
    <row r="714" spans="1:24" x14ac:dyDescent="0.3">
      <c r="A714" s="17">
        <v>32855</v>
      </c>
      <c r="B714" s="1">
        <v>6482186358.7220221</v>
      </c>
      <c r="C714" s="1"/>
      <c r="D714" s="21">
        <v>32662</v>
      </c>
      <c r="E714" s="22">
        <v>0</v>
      </c>
      <c r="G714" s="23">
        <v>32831</v>
      </c>
      <c r="H714" s="24">
        <v>442642102.28091741</v>
      </c>
      <c r="I714" s="24"/>
      <c r="J714" s="23">
        <v>32855</v>
      </c>
      <c r="K714" s="25">
        <v>1358440041212.1057</v>
      </c>
      <c r="L714" s="25"/>
      <c r="M714" s="23">
        <v>32662</v>
      </c>
      <c r="N714" s="25">
        <v>0</v>
      </c>
      <c r="O714" s="25"/>
      <c r="P714" s="23">
        <v>33167</v>
      </c>
      <c r="Q714" s="24">
        <v>93174061.248202175</v>
      </c>
      <c r="S714" s="23"/>
      <c r="W714" s="23">
        <v>32855</v>
      </c>
      <c r="X714" s="1">
        <f>[1]CalculateLowerTotal!N714</f>
        <v>1833405764011.9084</v>
      </c>
    </row>
    <row r="715" spans="1:24" x14ac:dyDescent="0.3">
      <c r="A715" s="17">
        <v>32856</v>
      </c>
      <c r="B715" s="1">
        <v>6273094651.0434008</v>
      </c>
      <c r="C715" s="1"/>
      <c r="D715" s="21">
        <v>32663</v>
      </c>
      <c r="E715" s="22">
        <v>0</v>
      </c>
      <c r="G715" s="23">
        <v>32728</v>
      </c>
      <c r="H715" s="24">
        <v>439909726.60860473</v>
      </c>
      <c r="I715" s="24"/>
      <c r="J715" s="23">
        <v>32856</v>
      </c>
      <c r="K715" s="25">
        <v>9109282901.6573162</v>
      </c>
      <c r="L715" s="25"/>
      <c r="M715" s="23">
        <v>32663</v>
      </c>
      <c r="N715" s="25">
        <v>0</v>
      </c>
      <c r="O715" s="25"/>
      <c r="P715" s="23">
        <v>32750</v>
      </c>
      <c r="Q715" s="24">
        <v>93174060.805649057</v>
      </c>
      <c r="S715" s="23"/>
      <c r="W715" s="23">
        <v>32856</v>
      </c>
      <c r="X715" s="1">
        <f>[1]CalculateLowerTotal!N715</f>
        <v>9612174725.3007812</v>
      </c>
    </row>
    <row r="716" spans="1:24" x14ac:dyDescent="0.3">
      <c r="A716" s="17">
        <v>32857</v>
      </c>
      <c r="B716" s="1">
        <v>5854882617.295908</v>
      </c>
      <c r="C716" s="1"/>
      <c r="D716" s="21">
        <v>32667</v>
      </c>
      <c r="E716" s="22">
        <v>0</v>
      </c>
      <c r="G716" s="23">
        <v>32540</v>
      </c>
      <c r="H716" s="24">
        <v>437177392.68539631</v>
      </c>
      <c r="I716" s="24"/>
      <c r="J716" s="23">
        <v>32857</v>
      </c>
      <c r="K716" s="25">
        <v>9126723851.6920376</v>
      </c>
      <c r="L716" s="25"/>
      <c r="M716" s="23">
        <v>32667</v>
      </c>
      <c r="N716" s="25">
        <v>0</v>
      </c>
      <c r="O716" s="25"/>
      <c r="P716" s="23">
        <v>32170</v>
      </c>
      <c r="Q716" s="24">
        <v>90844709.716997117</v>
      </c>
      <c r="S716" s="23"/>
      <c r="W716" s="23">
        <v>32857</v>
      </c>
      <c r="X716" s="1">
        <f>[1]CalculateLowerTotal!N716</f>
        <v>30291165471.1376</v>
      </c>
    </row>
    <row r="717" spans="1:24" x14ac:dyDescent="0.3">
      <c r="A717" s="17">
        <v>32858</v>
      </c>
      <c r="B717" s="1">
        <v>5436670583.5479908</v>
      </c>
      <c r="C717" s="1"/>
      <c r="D717" s="21">
        <v>32669</v>
      </c>
      <c r="E717" s="22">
        <v>0</v>
      </c>
      <c r="G717" s="23">
        <v>32619</v>
      </c>
      <c r="H717" s="24">
        <v>431712671.95678091</v>
      </c>
      <c r="I717" s="24"/>
      <c r="J717" s="23">
        <v>32858</v>
      </c>
      <c r="K717" s="25">
        <v>33407826005.030212</v>
      </c>
      <c r="L717" s="25"/>
      <c r="M717" s="23">
        <v>32669</v>
      </c>
      <c r="N717" s="25">
        <v>0</v>
      </c>
      <c r="O717" s="25"/>
      <c r="P717" s="23">
        <v>33072</v>
      </c>
      <c r="Q717" s="24">
        <v>90844709.716997117</v>
      </c>
      <c r="S717" s="23"/>
      <c r="W717" s="23">
        <v>32858</v>
      </c>
      <c r="X717" s="1">
        <f>[1]CalculateLowerTotal!N717</f>
        <v>41636444168.94426</v>
      </c>
    </row>
    <row r="718" spans="1:24" x14ac:dyDescent="0.3">
      <c r="A718" s="17">
        <v>32859</v>
      </c>
      <c r="B718" s="1">
        <v>5436670583.5479908</v>
      </c>
      <c r="C718" s="1"/>
      <c r="D718" s="21">
        <v>32670</v>
      </c>
      <c r="E718" s="22">
        <v>0</v>
      </c>
      <c r="G718" s="23">
        <v>32884</v>
      </c>
      <c r="H718" s="24">
        <v>428980316.16499436</v>
      </c>
      <c r="I718" s="24"/>
      <c r="J718" s="23">
        <v>32859</v>
      </c>
      <c r="K718" s="25">
        <v>6953129639.4256983</v>
      </c>
      <c r="L718" s="25"/>
      <c r="M718" s="23">
        <v>32670</v>
      </c>
      <c r="N718" s="25">
        <v>0</v>
      </c>
      <c r="O718" s="25"/>
      <c r="P718" s="23">
        <v>32540</v>
      </c>
      <c r="Q718" s="24">
        <v>90844709.716997102</v>
      </c>
      <c r="S718" s="23"/>
      <c r="W718" s="23">
        <v>32859</v>
      </c>
      <c r="X718" s="1">
        <f>[1]CalculateLowerTotal!N718</f>
        <v>7221354322.0049629</v>
      </c>
    </row>
    <row r="719" spans="1:24" x14ac:dyDescent="0.3">
      <c r="A719" s="17">
        <v>32860</v>
      </c>
      <c r="B719" s="1">
        <v>5436670583.5479908</v>
      </c>
      <c r="C719" s="1"/>
      <c r="D719" s="21">
        <v>32671</v>
      </c>
      <c r="E719" s="22">
        <v>0</v>
      </c>
      <c r="G719" s="23">
        <v>32393</v>
      </c>
      <c r="H719" s="24">
        <v>426247955.99949217</v>
      </c>
      <c r="I719" s="24"/>
      <c r="J719" s="23">
        <v>32860</v>
      </c>
      <c r="K719" s="25">
        <v>5767285983.2574091</v>
      </c>
      <c r="L719" s="25"/>
      <c r="M719" s="23">
        <v>32671</v>
      </c>
      <c r="N719" s="25">
        <v>0</v>
      </c>
      <c r="O719" s="25"/>
      <c r="P719" s="23">
        <v>33050</v>
      </c>
      <c r="Q719" s="24">
        <v>86186006.654586986</v>
      </c>
      <c r="S719" s="23"/>
      <c r="W719" s="23">
        <v>32860</v>
      </c>
      <c r="X719" s="1">
        <f>[1]CalculateLowerTotal!N719</f>
        <v>5767846911.7049618</v>
      </c>
    </row>
    <row r="720" spans="1:24" x14ac:dyDescent="0.3">
      <c r="A720" s="17">
        <v>32861</v>
      </c>
      <c r="B720" s="1">
        <v>5436670583.5479908</v>
      </c>
      <c r="C720" s="1"/>
      <c r="D720" s="21">
        <v>32676</v>
      </c>
      <c r="E720" s="22">
        <v>0</v>
      </c>
      <c r="G720" s="23">
        <v>33086</v>
      </c>
      <c r="H720" s="24">
        <v>418050876.0994007</v>
      </c>
      <c r="I720" s="24"/>
      <c r="J720" s="23">
        <v>32861</v>
      </c>
      <c r="K720" s="25">
        <v>5586950302.393034</v>
      </c>
      <c r="L720" s="25"/>
      <c r="M720" s="23">
        <v>32676</v>
      </c>
      <c r="N720" s="25">
        <v>0</v>
      </c>
      <c r="O720" s="25"/>
      <c r="P720" s="23">
        <v>32200</v>
      </c>
      <c r="Q720" s="24">
        <v>83856656.272067532</v>
      </c>
      <c r="S720" s="23"/>
      <c r="W720" s="23">
        <v>32861</v>
      </c>
      <c r="X720" s="1">
        <f>[1]CalculateLowerTotal!N720</f>
        <v>5540398205.4939232</v>
      </c>
    </row>
    <row r="721" spans="1:24" x14ac:dyDescent="0.3">
      <c r="A721" s="17">
        <v>32862</v>
      </c>
      <c r="B721" s="1">
        <v>5227578875.8695011</v>
      </c>
      <c r="C721" s="1"/>
      <c r="D721" s="21">
        <v>32677</v>
      </c>
      <c r="E721" s="22">
        <v>0</v>
      </c>
      <c r="G721" s="23">
        <v>32238</v>
      </c>
      <c r="H721" s="24">
        <v>415318514.93987173</v>
      </c>
      <c r="I721" s="24"/>
      <c r="J721" s="23">
        <v>32862</v>
      </c>
      <c r="K721" s="25">
        <v>5293155481.670949</v>
      </c>
      <c r="L721" s="25"/>
      <c r="M721" s="23">
        <v>32677</v>
      </c>
      <c r="N721" s="25">
        <v>0</v>
      </c>
      <c r="O721" s="25"/>
      <c r="P721" s="23">
        <v>32826</v>
      </c>
      <c r="Q721" s="24">
        <v>83856656.272067532</v>
      </c>
      <c r="S721" s="23"/>
      <c r="W721" s="23">
        <v>32862</v>
      </c>
      <c r="X721" s="1">
        <f>[1]CalculateLowerTotal!N721</f>
        <v>5240223926.8542395</v>
      </c>
    </row>
    <row r="722" spans="1:24" x14ac:dyDescent="0.3">
      <c r="A722" s="17">
        <v>32863</v>
      </c>
      <c r="B722" s="1">
        <v>4809366842.1219692</v>
      </c>
      <c r="C722" s="1"/>
      <c r="D722" s="21">
        <v>32678</v>
      </c>
      <c r="E722" s="22">
        <v>0</v>
      </c>
      <c r="G722" s="23">
        <v>33062</v>
      </c>
      <c r="H722" s="24">
        <v>407121444.38362771</v>
      </c>
      <c r="I722" s="24"/>
      <c r="J722" s="23">
        <v>32863</v>
      </c>
      <c r="K722" s="25">
        <v>4850352220.7478743</v>
      </c>
      <c r="L722" s="25"/>
      <c r="M722" s="23">
        <v>32678</v>
      </c>
      <c r="N722" s="25">
        <v>0</v>
      </c>
      <c r="O722" s="25"/>
      <c r="P722" s="23">
        <v>32557</v>
      </c>
      <c r="Q722" s="24">
        <v>83856655.123381928</v>
      </c>
      <c r="S722" s="23"/>
      <c r="W722" s="23">
        <v>32863</v>
      </c>
      <c r="X722" s="1">
        <f>[1]CalculateLowerTotal!N722</f>
        <v>4801848698.5403957</v>
      </c>
    </row>
    <row r="723" spans="1:24" x14ac:dyDescent="0.3">
      <c r="A723" s="17">
        <v>32864</v>
      </c>
      <c r="B723" s="1">
        <v>4600275134.442667</v>
      </c>
      <c r="C723" s="1"/>
      <c r="D723" s="21">
        <v>32684</v>
      </c>
      <c r="E723" s="22">
        <v>0</v>
      </c>
      <c r="G723" s="23">
        <v>32548</v>
      </c>
      <c r="H723" s="24">
        <v>404389085.80856764</v>
      </c>
      <c r="I723" s="24"/>
      <c r="J723" s="23">
        <v>32864</v>
      </c>
      <c r="K723" s="25">
        <v>4600275134.442667</v>
      </c>
      <c r="L723" s="25"/>
      <c r="M723" s="23">
        <v>32684</v>
      </c>
      <c r="N723" s="25">
        <v>0</v>
      </c>
      <c r="O723" s="25"/>
      <c r="P723" s="23">
        <v>32393</v>
      </c>
      <c r="Q723" s="24">
        <v>79197952.060971797</v>
      </c>
      <c r="S723" s="23"/>
      <c r="W723" s="23">
        <v>32864</v>
      </c>
      <c r="X723" s="1">
        <f>[1]CalculateLowerTotal!N723</f>
        <v>4554272383.0982399</v>
      </c>
    </row>
    <row r="724" spans="1:24" x14ac:dyDescent="0.3">
      <c r="A724" s="17">
        <v>32865</v>
      </c>
      <c r="B724" s="1">
        <v>4391154808.3738995</v>
      </c>
      <c r="C724" s="1"/>
      <c r="D724" s="21">
        <v>32685</v>
      </c>
      <c r="E724" s="22">
        <v>0</v>
      </c>
      <c r="G724" s="23">
        <v>32711</v>
      </c>
      <c r="H724" s="24">
        <v>404389085.80856735</v>
      </c>
      <c r="I724" s="24"/>
      <c r="J724" s="23">
        <v>32865</v>
      </c>
      <c r="K724" s="25">
        <v>4391154808.3738995</v>
      </c>
      <c r="L724" s="25"/>
      <c r="M724" s="23">
        <v>32685</v>
      </c>
      <c r="N724" s="25">
        <v>0</v>
      </c>
      <c r="O724" s="25"/>
      <c r="P724" s="23">
        <v>33162</v>
      </c>
      <c r="Q724" s="24">
        <v>79197952.060971797</v>
      </c>
      <c r="S724" s="23"/>
      <c r="W724" s="23">
        <v>32865</v>
      </c>
      <c r="X724" s="1">
        <f>[1]CalculateLowerTotal!N724</f>
        <v>4347243260.2901602</v>
      </c>
    </row>
    <row r="725" spans="1:24" x14ac:dyDescent="0.3">
      <c r="A725" s="17">
        <v>32866</v>
      </c>
      <c r="B725" s="1">
        <v>4182063100.6956015</v>
      </c>
      <c r="C725" s="1"/>
      <c r="D725" s="21">
        <v>32686</v>
      </c>
      <c r="E725" s="22">
        <v>0</v>
      </c>
      <c r="G725" s="23">
        <v>32837</v>
      </c>
      <c r="H725" s="24">
        <v>401656722.26337576</v>
      </c>
      <c r="I725" s="24"/>
      <c r="J725" s="23">
        <v>32866</v>
      </c>
      <c r="K725" s="25">
        <v>4182063100.6956015</v>
      </c>
      <c r="L725" s="25"/>
      <c r="M725" s="23">
        <v>32686</v>
      </c>
      <c r="N725" s="25">
        <v>0</v>
      </c>
      <c r="O725" s="25"/>
      <c r="P725" s="23">
        <v>32152</v>
      </c>
      <c r="Q725" s="24">
        <v>76868600.529766738</v>
      </c>
      <c r="S725" s="23"/>
      <c r="W725" s="23">
        <v>32866</v>
      </c>
      <c r="X725" s="1">
        <f>[1]CalculateLowerTotal!N725</f>
        <v>4140242469.6886454</v>
      </c>
    </row>
    <row r="726" spans="1:24" x14ac:dyDescent="0.3">
      <c r="A726" s="17">
        <v>32867</v>
      </c>
      <c r="B726" s="1">
        <v>4182063100.6956015</v>
      </c>
      <c r="C726" s="1"/>
      <c r="D726" s="21">
        <v>32687</v>
      </c>
      <c r="E726" s="22">
        <v>0</v>
      </c>
      <c r="G726" s="23">
        <v>33172</v>
      </c>
      <c r="H726" s="24">
        <v>398924366.6703943</v>
      </c>
      <c r="I726" s="24"/>
      <c r="J726" s="23">
        <v>32867</v>
      </c>
      <c r="K726" s="25">
        <v>4182063100.6956015</v>
      </c>
      <c r="L726" s="25"/>
      <c r="M726" s="23">
        <v>32687</v>
      </c>
      <c r="N726" s="25">
        <v>0</v>
      </c>
      <c r="O726" s="25"/>
      <c r="P726" s="23">
        <v>32231</v>
      </c>
      <c r="Q726" s="24">
        <v>76868600.529766738</v>
      </c>
      <c r="S726" s="23"/>
      <c r="W726" s="23">
        <v>32867</v>
      </c>
      <c r="X726" s="1">
        <f>[1]CalculateLowerTotal!N726</f>
        <v>4140242469.6886454</v>
      </c>
    </row>
    <row r="727" spans="1:24" x14ac:dyDescent="0.3">
      <c r="A727" s="17">
        <v>32868</v>
      </c>
      <c r="B727" s="1">
        <v>4182063100.6956015</v>
      </c>
      <c r="C727" s="1"/>
      <c r="D727" s="21">
        <v>32688</v>
      </c>
      <c r="E727" s="22">
        <v>0</v>
      </c>
      <c r="G727" s="23">
        <v>33202</v>
      </c>
      <c r="H727" s="24">
        <v>398924366.6703943</v>
      </c>
      <c r="I727" s="24"/>
      <c r="J727" s="23">
        <v>32868</v>
      </c>
      <c r="K727" s="25">
        <v>10797707363.703133</v>
      </c>
      <c r="L727" s="25"/>
      <c r="M727" s="23">
        <v>32688</v>
      </c>
      <c r="N727" s="25">
        <v>0</v>
      </c>
      <c r="O727" s="25"/>
      <c r="P727" s="23">
        <v>32382</v>
      </c>
      <c r="Q727" s="24">
        <v>76868600.529766738</v>
      </c>
      <c r="S727" s="23"/>
      <c r="W727" s="23">
        <v>32868</v>
      </c>
      <c r="X727" s="1">
        <f>[1]CalculateLowerTotal!N727</f>
        <v>23219053649.512878</v>
      </c>
    </row>
    <row r="728" spans="1:24" x14ac:dyDescent="0.3">
      <c r="A728" s="17">
        <v>32869</v>
      </c>
      <c r="B728" s="1">
        <v>4182063100.6956015</v>
      </c>
      <c r="C728" s="1"/>
      <c r="D728" s="21">
        <v>32689</v>
      </c>
      <c r="E728" s="22">
        <v>0</v>
      </c>
      <c r="G728" s="23">
        <v>32959</v>
      </c>
      <c r="H728" s="24">
        <v>396192007.89652872</v>
      </c>
      <c r="I728" s="24"/>
      <c r="J728" s="23">
        <v>32869</v>
      </c>
      <c r="K728" s="25">
        <v>4884279276.3546801</v>
      </c>
      <c r="L728" s="25"/>
      <c r="M728" s="23">
        <v>32689</v>
      </c>
      <c r="N728" s="25">
        <v>0</v>
      </c>
      <c r="O728" s="25"/>
      <c r="P728" s="23">
        <v>32576</v>
      </c>
      <c r="Q728" s="24">
        <v>76868600.529766738</v>
      </c>
      <c r="S728" s="23"/>
      <c r="W728" s="23">
        <v>32869</v>
      </c>
      <c r="X728" s="1">
        <f>[1]CalculateLowerTotal!N728</f>
        <v>5007808499.4425468</v>
      </c>
    </row>
    <row r="729" spans="1:24" x14ac:dyDescent="0.3">
      <c r="A729" s="17">
        <v>32870</v>
      </c>
      <c r="B729" s="1">
        <v>4809366842.1219692</v>
      </c>
      <c r="C729" s="1"/>
      <c r="D729" s="21">
        <v>32690</v>
      </c>
      <c r="E729" s="22">
        <v>0</v>
      </c>
      <c r="G729" s="23">
        <v>32387</v>
      </c>
      <c r="H729" s="24">
        <v>393459649.1226632</v>
      </c>
      <c r="I729" s="24"/>
      <c r="J729" s="23">
        <v>32870</v>
      </c>
      <c r="K729" s="25">
        <v>5017026095.416995</v>
      </c>
      <c r="L729" s="25"/>
      <c r="M729" s="23">
        <v>32690</v>
      </c>
      <c r="N729" s="25">
        <v>0</v>
      </c>
      <c r="O729" s="25"/>
      <c r="P729" s="23">
        <v>32831</v>
      </c>
      <c r="Q729" s="24">
        <v>76868600.529766738</v>
      </c>
      <c r="S729" s="23"/>
      <c r="W729" s="23">
        <v>32870</v>
      </c>
      <c r="X729" s="1">
        <f>[1]CalculateLowerTotal!N729</f>
        <v>5008784162.0245161</v>
      </c>
    </row>
    <row r="730" spans="1:24" x14ac:dyDescent="0.3">
      <c r="A730" s="17">
        <v>32871</v>
      </c>
      <c r="B730" s="1">
        <v>5227578875.8695011</v>
      </c>
      <c r="C730" s="1"/>
      <c r="D730" s="21">
        <v>32691</v>
      </c>
      <c r="E730" s="22">
        <v>0</v>
      </c>
      <c r="G730" s="23">
        <v>33196</v>
      </c>
      <c r="H730" s="24">
        <v>393459649.12266314</v>
      </c>
      <c r="I730" s="24"/>
      <c r="J730" s="23">
        <v>32871</v>
      </c>
      <c r="K730" s="25">
        <v>5312281991.6963711</v>
      </c>
      <c r="L730" s="25"/>
      <c r="M730" s="23">
        <v>32691</v>
      </c>
      <c r="N730" s="25">
        <v>0</v>
      </c>
      <c r="O730" s="25"/>
      <c r="P730" s="23">
        <v>33062</v>
      </c>
      <c r="Q730" s="24">
        <v>76868600.529766738</v>
      </c>
      <c r="S730" s="23"/>
      <c r="W730" s="23">
        <v>32871</v>
      </c>
      <c r="X730" s="1">
        <f>[1]CalculateLowerTotal!N730</f>
        <v>5259159171.7794075</v>
      </c>
    </row>
    <row r="731" spans="1:24" x14ac:dyDescent="0.3">
      <c r="A731" s="17">
        <v>32872</v>
      </c>
      <c r="B731" s="1">
        <v>6273094651.0434008</v>
      </c>
      <c r="C731" s="1"/>
      <c r="D731" s="21">
        <v>32692</v>
      </c>
      <c r="E731" s="22">
        <v>0</v>
      </c>
      <c r="G731" s="23">
        <v>33112</v>
      </c>
      <c r="H731" s="24">
        <v>382530216.41286391</v>
      </c>
      <c r="I731" s="24"/>
      <c r="J731" s="23">
        <v>32872</v>
      </c>
      <c r="K731" s="25">
        <v>12595410986.694513</v>
      </c>
      <c r="L731" s="25"/>
      <c r="M731" s="23">
        <v>32692</v>
      </c>
      <c r="N731" s="25">
        <v>0</v>
      </c>
      <c r="O731" s="25"/>
      <c r="P731" s="23">
        <v>33233</v>
      </c>
      <c r="Q731" s="24">
        <v>72209897.467356622</v>
      </c>
      <c r="S731" s="23"/>
      <c r="W731" s="23">
        <v>32872</v>
      </c>
      <c r="X731" s="1">
        <f>[1]CalculateLowerTotal!N731</f>
        <v>29984743962.881699</v>
      </c>
    </row>
    <row r="732" spans="1:24" x14ac:dyDescent="0.3">
      <c r="A732" s="17">
        <v>32873</v>
      </c>
      <c r="B732" s="1">
        <v>92678823593.667862</v>
      </c>
      <c r="C732" s="1"/>
      <c r="D732" s="21">
        <v>32696</v>
      </c>
      <c r="E732" s="22">
        <v>0</v>
      </c>
      <c r="G732" s="23">
        <v>32155</v>
      </c>
      <c r="H732" s="24">
        <v>382530215.61764288</v>
      </c>
      <c r="I732" s="24"/>
      <c r="J732" s="23">
        <v>32873</v>
      </c>
      <c r="K732" s="25">
        <v>337302422544.18524</v>
      </c>
      <c r="L732" s="25"/>
      <c r="M732" s="23">
        <v>32696</v>
      </c>
      <c r="N732" s="25">
        <v>0</v>
      </c>
      <c r="O732" s="25"/>
      <c r="P732" s="23">
        <v>32548</v>
      </c>
      <c r="Q732" s="24">
        <v>69880545.936151564</v>
      </c>
      <c r="S732" s="23"/>
      <c r="W732" s="23">
        <v>32873</v>
      </c>
      <c r="X732" s="1">
        <f>[1]CalculateLowerTotal!N732</f>
        <v>1049155773606.1106</v>
      </c>
    </row>
    <row r="733" spans="1:24" x14ac:dyDescent="0.3">
      <c r="A733" s="17">
        <v>32874</v>
      </c>
      <c r="B733" s="1">
        <v>414980899712.7085</v>
      </c>
      <c r="C733" s="1"/>
      <c r="D733" s="21">
        <v>32697</v>
      </c>
      <c r="E733" s="22">
        <v>0</v>
      </c>
      <c r="G733" s="23">
        <v>32525</v>
      </c>
      <c r="H733" s="24">
        <v>382530214.02720082</v>
      </c>
      <c r="I733" s="24"/>
      <c r="J733" s="23">
        <v>32874</v>
      </c>
      <c r="K733" s="25">
        <v>1086346469295.9615</v>
      </c>
      <c r="L733" s="25"/>
      <c r="M733" s="23">
        <v>32697</v>
      </c>
      <c r="N733" s="25">
        <v>0</v>
      </c>
      <c r="O733" s="25"/>
      <c r="P733" s="23">
        <v>32569</v>
      </c>
      <c r="Q733" s="24">
        <v>69880545.936151564</v>
      </c>
      <c r="S733" s="23"/>
      <c r="W733" s="23">
        <v>32874</v>
      </c>
      <c r="X733" s="1">
        <f>[1]CalculateLowerTotal!N733</f>
        <v>1392404173280.6541</v>
      </c>
    </row>
    <row r="734" spans="1:24" x14ac:dyDescent="0.3">
      <c r="A734" s="17">
        <v>32875</v>
      </c>
      <c r="B734" s="1">
        <v>146626315314.0336</v>
      </c>
      <c r="C734" s="1"/>
      <c r="D734" s="21">
        <v>32698</v>
      </c>
      <c r="E734" s="22">
        <v>0</v>
      </c>
      <c r="G734" s="23">
        <v>32298</v>
      </c>
      <c r="H734" s="24">
        <v>377065498.06991166</v>
      </c>
      <c r="I734" s="24"/>
      <c r="J734" s="23">
        <v>32875</v>
      </c>
      <c r="K734" s="25">
        <v>187808424824.65643</v>
      </c>
      <c r="L734" s="25"/>
      <c r="M734" s="23">
        <v>32698</v>
      </c>
      <c r="N734" s="25">
        <v>0</v>
      </c>
      <c r="O734" s="25"/>
      <c r="P734" s="23">
        <v>32619</v>
      </c>
      <c r="Q734" s="24">
        <v>69880545.936151564</v>
      </c>
      <c r="S734" s="23"/>
      <c r="W734" s="23">
        <v>32875</v>
      </c>
      <c r="X734" s="1">
        <f>[1]CalculateLowerTotal!N734</f>
        <v>197826339176.31644</v>
      </c>
    </row>
    <row r="735" spans="1:24" x14ac:dyDescent="0.3">
      <c r="A735" s="17">
        <v>32876</v>
      </c>
      <c r="B735" s="1">
        <v>106511604391.74245</v>
      </c>
      <c r="C735" s="1"/>
      <c r="D735" s="21">
        <v>32699</v>
      </c>
      <c r="E735" s="22">
        <v>0</v>
      </c>
      <c r="G735" s="23">
        <v>32817</v>
      </c>
      <c r="H735" s="24">
        <v>377065498.06991166</v>
      </c>
      <c r="I735" s="24"/>
      <c r="J735" s="23">
        <v>32876</v>
      </c>
      <c r="K735" s="25">
        <v>108514423269.60718</v>
      </c>
      <c r="L735" s="25"/>
      <c r="M735" s="23">
        <v>32699</v>
      </c>
      <c r="N735" s="25">
        <v>0</v>
      </c>
      <c r="O735" s="25"/>
      <c r="P735" s="23">
        <v>33112</v>
      </c>
      <c r="Q735" s="24">
        <v>69880545.936151564</v>
      </c>
      <c r="S735" s="23"/>
      <c r="W735" s="23">
        <v>32876</v>
      </c>
      <c r="X735" s="1">
        <f>[1]CalculateLowerTotal!N735</f>
        <v>107862538428.83351</v>
      </c>
    </row>
    <row r="736" spans="1:24" x14ac:dyDescent="0.3">
      <c r="A736" s="17">
        <v>32877</v>
      </c>
      <c r="B736" s="1">
        <v>94062202642.654037</v>
      </c>
      <c r="C736" s="1"/>
      <c r="D736" s="21">
        <v>32700</v>
      </c>
      <c r="E736" s="22">
        <v>0</v>
      </c>
      <c r="G736" s="23">
        <v>32205</v>
      </c>
      <c r="H736" s="24">
        <v>374333126.7713148</v>
      </c>
      <c r="I736" s="24"/>
      <c r="J736" s="23">
        <v>32877</v>
      </c>
      <c r="K736" s="25">
        <v>114642144970.23131</v>
      </c>
      <c r="L736" s="25"/>
      <c r="M736" s="23">
        <v>32700</v>
      </c>
      <c r="N736" s="25">
        <v>0</v>
      </c>
      <c r="O736" s="25"/>
      <c r="P736" s="23">
        <v>32959</v>
      </c>
      <c r="Q736" s="24">
        <v>67551194.404946506</v>
      </c>
      <c r="S736" s="23"/>
      <c r="W736" s="23">
        <v>32877</v>
      </c>
      <c r="X736" s="1">
        <f>[1]CalculateLowerTotal!N736</f>
        <v>150338229151.76538</v>
      </c>
    </row>
    <row r="737" spans="1:24" x14ac:dyDescent="0.3">
      <c r="A737" s="17">
        <v>32878</v>
      </c>
      <c r="B737" s="1">
        <v>76079537120.560379</v>
      </c>
      <c r="C737" s="1"/>
      <c r="D737" s="21">
        <v>32701</v>
      </c>
      <c r="E737" s="22">
        <v>0</v>
      </c>
      <c r="G737" s="23">
        <v>32839</v>
      </c>
      <c r="H737" s="24">
        <v>374333126.7713148</v>
      </c>
      <c r="I737" s="24"/>
      <c r="J737" s="23">
        <v>32878</v>
      </c>
      <c r="K737" s="25">
        <v>78147932618.540527</v>
      </c>
      <c r="L737" s="25"/>
      <c r="M737" s="23">
        <v>32701</v>
      </c>
      <c r="N737" s="25">
        <v>0</v>
      </c>
      <c r="O737" s="25"/>
      <c r="P737" s="23">
        <v>33172</v>
      </c>
      <c r="Q737" s="24">
        <v>67551194.404946506</v>
      </c>
      <c r="S737" s="23"/>
      <c r="W737" s="23">
        <v>32878</v>
      </c>
      <c r="X737" s="1">
        <f>[1]CalculateLowerTotal!N737</f>
        <v>77874251934.631958</v>
      </c>
    </row>
    <row r="738" spans="1:24" x14ac:dyDescent="0.3">
      <c r="A738" s="17">
        <v>32879</v>
      </c>
      <c r="B738" s="1">
        <v>9618762302.6320915</v>
      </c>
      <c r="C738" s="1"/>
      <c r="D738" s="21">
        <v>32703</v>
      </c>
      <c r="E738" s="22">
        <v>0</v>
      </c>
      <c r="G738" s="23">
        <v>32148</v>
      </c>
      <c r="H738" s="24">
        <v>368868423.3387571</v>
      </c>
      <c r="I738" s="24"/>
      <c r="J738" s="23">
        <v>32879</v>
      </c>
      <c r="K738" s="25">
        <v>14314162430.975861</v>
      </c>
      <c r="L738" s="25"/>
      <c r="M738" s="23">
        <v>32703</v>
      </c>
      <c r="N738" s="25">
        <v>0</v>
      </c>
      <c r="O738" s="25"/>
      <c r="P738" s="23">
        <v>33202</v>
      </c>
      <c r="Q738" s="24">
        <v>67551194.404946506</v>
      </c>
      <c r="S738" s="23"/>
      <c r="W738" s="23">
        <v>32879</v>
      </c>
      <c r="X738" s="1">
        <f>[1]CalculateLowerTotal!N738</f>
        <v>36160475429.21167</v>
      </c>
    </row>
    <row r="739" spans="1:24" x14ac:dyDescent="0.3">
      <c r="A739" s="17">
        <v>32880</v>
      </c>
      <c r="B739" s="1">
        <v>8364126201.3912029</v>
      </c>
      <c r="C739" s="1"/>
      <c r="D739" s="21">
        <v>32704</v>
      </c>
      <c r="E739" s="22">
        <v>0</v>
      </c>
      <c r="G739" s="23">
        <v>32191</v>
      </c>
      <c r="H739" s="24">
        <v>368868423.3387571</v>
      </c>
      <c r="I739" s="24"/>
      <c r="J739" s="23">
        <v>32880</v>
      </c>
      <c r="K739" s="25">
        <v>8954315671.8943138</v>
      </c>
      <c r="L739" s="25"/>
      <c r="M739" s="23">
        <v>32704</v>
      </c>
      <c r="N739" s="25">
        <v>0</v>
      </c>
      <c r="O739" s="25"/>
      <c r="P739" s="23">
        <v>32155</v>
      </c>
      <c r="Q739" s="24">
        <v>65221842.873741463</v>
      </c>
      <c r="S739" s="23"/>
      <c r="W739" s="23">
        <v>32880</v>
      </c>
      <c r="X739" s="1">
        <f>[1]CalculateLowerTotal!N739</f>
        <v>9041803233.072298</v>
      </c>
    </row>
    <row r="740" spans="1:24" x14ac:dyDescent="0.3">
      <c r="A740" s="17">
        <v>32881</v>
      </c>
      <c r="B740" s="1">
        <v>102361719667.73151</v>
      </c>
      <c r="C740" s="1"/>
      <c r="D740" s="21">
        <v>32706</v>
      </c>
      <c r="E740" s="22">
        <v>0</v>
      </c>
      <c r="G740" s="23">
        <v>32848</v>
      </c>
      <c r="H740" s="24">
        <v>368868403.45823133</v>
      </c>
      <c r="I740" s="24"/>
      <c r="J740" s="23">
        <v>32881</v>
      </c>
      <c r="K740" s="25">
        <v>301142692754.50525</v>
      </c>
      <c r="L740" s="25"/>
      <c r="M740" s="23">
        <v>32706</v>
      </c>
      <c r="N740" s="25">
        <v>0</v>
      </c>
      <c r="O740" s="25"/>
      <c r="P740" s="23">
        <v>32387</v>
      </c>
      <c r="Q740" s="24">
        <v>65221842.873741463</v>
      </c>
      <c r="S740" s="23"/>
      <c r="W740" s="23">
        <v>32881</v>
      </c>
      <c r="X740" s="1">
        <f>[1]CalculateLowerTotal!N740</f>
        <v>621341629950.04712</v>
      </c>
    </row>
    <row r="741" spans="1:24" x14ac:dyDescent="0.3">
      <c r="A741" s="17">
        <v>32882</v>
      </c>
      <c r="B741" s="1">
        <v>124494017490.88264</v>
      </c>
      <c r="C741" s="1"/>
      <c r="D741" s="21">
        <v>32707</v>
      </c>
      <c r="E741" s="22">
        <v>0</v>
      </c>
      <c r="G741" s="23">
        <v>33013</v>
      </c>
      <c r="H741" s="24">
        <v>366136066.15533352</v>
      </c>
      <c r="I741" s="24"/>
      <c r="J741" s="23">
        <v>32882</v>
      </c>
      <c r="K741" s="25">
        <v>231189890149.05518</v>
      </c>
      <c r="L741" s="25"/>
      <c r="M741" s="23">
        <v>32707</v>
      </c>
      <c r="N741" s="25">
        <v>0</v>
      </c>
      <c r="O741" s="25"/>
      <c r="P741" s="23">
        <v>32658</v>
      </c>
      <c r="Q741" s="24">
        <v>65221842.873741463</v>
      </c>
      <c r="S741" s="23"/>
      <c r="W741" s="23">
        <v>32882</v>
      </c>
      <c r="X741" s="1">
        <f>[1]CalculateLowerTotal!N741</f>
        <v>260866976634.60144</v>
      </c>
    </row>
    <row r="742" spans="1:24" x14ac:dyDescent="0.3">
      <c r="A742" s="17">
        <v>32883</v>
      </c>
      <c r="B742" s="1">
        <v>105128225342.75621</v>
      </c>
      <c r="C742" s="1"/>
      <c r="D742" s="21">
        <v>32708</v>
      </c>
      <c r="E742" s="22">
        <v>0</v>
      </c>
      <c r="G742" s="23">
        <v>32569</v>
      </c>
      <c r="H742" s="24">
        <v>366136064.56489134</v>
      </c>
      <c r="I742" s="24"/>
      <c r="J742" s="23">
        <v>32883</v>
      </c>
      <c r="K742" s="25">
        <v>107780379882.52711</v>
      </c>
      <c r="L742" s="25"/>
      <c r="M742" s="23">
        <v>32708</v>
      </c>
      <c r="N742" s="25">
        <v>0</v>
      </c>
      <c r="O742" s="25"/>
      <c r="P742" s="23">
        <v>32837</v>
      </c>
      <c r="Q742" s="24">
        <v>65221842.873741463</v>
      </c>
      <c r="S742" s="23"/>
      <c r="W742" s="23">
        <v>32883</v>
      </c>
      <c r="X742" s="1">
        <f>[1]CalculateLowerTotal!N742</f>
        <v>112492132812.2356</v>
      </c>
    </row>
    <row r="743" spans="1:24" x14ac:dyDescent="0.3">
      <c r="A743" s="17">
        <v>32884</v>
      </c>
      <c r="B743" s="1">
        <v>82995927519.603424</v>
      </c>
      <c r="C743" s="1"/>
      <c r="D743" s="21">
        <v>32710</v>
      </c>
      <c r="E743" s="22">
        <v>0</v>
      </c>
      <c r="G743" s="23">
        <v>33162</v>
      </c>
      <c r="H743" s="24">
        <v>363403703.80297315</v>
      </c>
      <c r="I743" s="24"/>
      <c r="J743" s="23">
        <v>32884</v>
      </c>
      <c r="K743" s="25">
        <v>83424907835.768417</v>
      </c>
      <c r="L743" s="25"/>
      <c r="M743" s="23">
        <v>32710</v>
      </c>
      <c r="N743" s="25">
        <v>0</v>
      </c>
      <c r="O743" s="25"/>
      <c r="P743" s="23">
        <v>33196</v>
      </c>
      <c r="Q743" s="24">
        <v>65221842.873741463</v>
      </c>
      <c r="S743" s="23"/>
      <c r="W743" s="23">
        <v>32884</v>
      </c>
      <c r="X743" s="1">
        <f>[1]CalculateLowerTotal!N743</f>
        <v>82697808927.846176</v>
      </c>
    </row>
    <row r="744" spans="1:24" x14ac:dyDescent="0.3">
      <c r="A744" s="17">
        <v>32885</v>
      </c>
      <c r="B744" s="1">
        <v>69163399144.477051</v>
      </c>
      <c r="C744" s="1"/>
      <c r="D744" s="21">
        <v>32711</v>
      </c>
      <c r="E744" s="22">
        <v>0</v>
      </c>
      <c r="G744" s="23">
        <v>32890</v>
      </c>
      <c r="H744" s="24">
        <v>360671348.60760242</v>
      </c>
      <c r="I744" s="24"/>
      <c r="J744" s="23">
        <v>32885</v>
      </c>
      <c r="K744" s="25">
        <v>69343734808.840591</v>
      </c>
      <c r="L744" s="25"/>
      <c r="M744" s="23">
        <v>32711</v>
      </c>
      <c r="N744" s="25">
        <v>0</v>
      </c>
      <c r="O744" s="25"/>
      <c r="P744" s="23">
        <v>32751</v>
      </c>
      <c r="Q744" s="24">
        <v>65221842.873741455</v>
      </c>
      <c r="S744" s="23"/>
      <c r="W744" s="23">
        <v>32885</v>
      </c>
      <c r="X744" s="1">
        <f>[1]CalculateLowerTotal!N744</f>
        <v>68671261624.533028</v>
      </c>
    </row>
    <row r="745" spans="1:24" x14ac:dyDescent="0.3">
      <c r="A745" s="17">
        <v>32886</v>
      </c>
      <c r="B745" s="1">
        <v>8782338235.1383781</v>
      </c>
      <c r="C745" s="1"/>
      <c r="D745" s="21">
        <v>32712</v>
      </c>
      <c r="E745" s="22">
        <v>0</v>
      </c>
      <c r="G745" s="23">
        <v>32658</v>
      </c>
      <c r="H745" s="24">
        <v>357938989.03851575</v>
      </c>
      <c r="I745" s="24"/>
      <c r="J745" s="23">
        <v>32886</v>
      </c>
      <c r="K745" s="25">
        <v>8847914840.9398251</v>
      </c>
      <c r="L745" s="25"/>
      <c r="M745" s="23">
        <v>32712</v>
      </c>
      <c r="N745" s="25">
        <v>0</v>
      </c>
      <c r="O745" s="25"/>
      <c r="P745" s="23">
        <v>32291</v>
      </c>
      <c r="Q745" s="24">
        <v>62892491.342536412</v>
      </c>
      <c r="S745" s="23"/>
      <c r="W745" s="23">
        <v>32886</v>
      </c>
      <c r="X745" s="1">
        <f>[1]CalculateLowerTotal!N745</f>
        <v>8759435692.530426</v>
      </c>
    </row>
    <row r="746" spans="1:24" x14ac:dyDescent="0.3">
      <c r="A746" s="17">
        <v>32887</v>
      </c>
      <c r="B746" s="1">
        <v>7736822459.9644613</v>
      </c>
      <c r="C746" s="1"/>
      <c r="D746" s="21">
        <v>32714</v>
      </c>
      <c r="E746" s="22">
        <v>0</v>
      </c>
      <c r="G746" s="23">
        <v>32195</v>
      </c>
      <c r="H746" s="24">
        <v>355206630.26465023</v>
      </c>
      <c r="I746" s="24"/>
      <c r="J746" s="23">
        <v>32887</v>
      </c>
      <c r="K746" s="25">
        <v>7791469631.4656677</v>
      </c>
      <c r="L746" s="25"/>
      <c r="M746" s="23">
        <v>32714</v>
      </c>
      <c r="N746" s="25">
        <v>0</v>
      </c>
      <c r="O746" s="25"/>
      <c r="P746" s="23">
        <v>32298</v>
      </c>
      <c r="Q746" s="24">
        <v>62892491.342536412</v>
      </c>
      <c r="S746" s="23"/>
      <c r="W746" s="23">
        <v>32887</v>
      </c>
      <c r="X746" s="1">
        <f>[1]CalculateLowerTotal!N746</f>
        <v>7713554935.1510105</v>
      </c>
    </row>
    <row r="747" spans="1:24" x14ac:dyDescent="0.3">
      <c r="A747" s="17">
        <v>32888</v>
      </c>
      <c r="B747" s="1">
        <v>7527702133.8960123</v>
      </c>
      <c r="C747" s="1"/>
      <c r="D747" s="21">
        <v>32718</v>
      </c>
      <c r="E747" s="22">
        <v>0</v>
      </c>
      <c r="G747" s="23">
        <v>33101</v>
      </c>
      <c r="H747" s="24">
        <v>352474271.4907847</v>
      </c>
      <c r="I747" s="24"/>
      <c r="J747" s="23">
        <v>32888</v>
      </c>
      <c r="K747" s="25">
        <v>96510297646.514771</v>
      </c>
      <c r="L747" s="25"/>
      <c r="M747" s="23">
        <v>32718</v>
      </c>
      <c r="N747" s="25">
        <v>0</v>
      </c>
      <c r="O747" s="25"/>
      <c r="P747" s="23">
        <v>32711</v>
      </c>
      <c r="Q747" s="24">
        <v>62892491.342536412</v>
      </c>
      <c r="S747" s="23"/>
      <c r="W747" s="23">
        <v>32888</v>
      </c>
      <c r="X747" s="1">
        <f>[1]CalculateLowerTotal!N747</f>
        <v>131610286480.56226</v>
      </c>
    </row>
    <row r="748" spans="1:24" x14ac:dyDescent="0.3">
      <c r="A748" s="17">
        <v>32889</v>
      </c>
      <c r="B748" s="1">
        <v>7318610426.2173014</v>
      </c>
      <c r="C748" s="1"/>
      <c r="D748" s="21">
        <v>32721</v>
      </c>
      <c r="E748" s="22">
        <v>0</v>
      </c>
      <c r="G748" s="23">
        <v>32519</v>
      </c>
      <c r="H748" s="24">
        <v>349741911.92169803</v>
      </c>
      <c r="I748" s="24"/>
      <c r="J748" s="23">
        <v>32889</v>
      </c>
      <c r="K748" s="25">
        <v>9023602236.2989006</v>
      </c>
      <c r="L748" s="25"/>
      <c r="M748" s="23">
        <v>32721</v>
      </c>
      <c r="N748" s="25">
        <v>0</v>
      </c>
      <c r="O748" s="25"/>
      <c r="P748" s="23">
        <v>32817</v>
      </c>
      <c r="Q748" s="24">
        <v>62892491.342536412</v>
      </c>
      <c r="S748" s="23"/>
      <c r="W748" s="23">
        <v>32889</v>
      </c>
      <c r="X748" s="1">
        <f>[1]CalculateLowerTotal!N748</f>
        <v>9289757003.9726944</v>
      </c>
    </row>
    <row r="749" spans="1:24" x14ac:dyDescent="0.3">
      <c r="A749" s="17">
        <v>32890</v>
      </c>
      <c r="B749" s="1">
        <v>7318610426.2173014</v>
      </c>
      <c r="C749" s="1"/>
      <c r="D749" s="21">
        <v>32722</v>
      </c>
      <c r="E749" s="22">
        <v>0</v>
      </c>
      <c r="G749" s="23">
        <v>32910</v>
      </c>
      <c r="H749" s="24">
        <v>347009553.94305354</v>
      </c>
      <c r="I749" s="24"/>
      <c r="J749" s="23">
        <v>32890</v>
      </c>
      <c r="K749" s="25">
        <v>7679281774.8249035</v>
      </c>
      <c r="L749" s="25"/>
      <c r="M749" s="23">
        <v>32722</v>
      </c>
      <c r="N749" s="25">
        <v>0</v>
      </c>
      <c r="O749" s="25"/>
      <c r="P749" s="23">
        <v>32842</v>
      </c>
      <c r="Q749" s="24">
        <v>62892491.342536412</v>
      </c>
      <c r="S749" s="23"/>
      <c r="W749" s="23">
        <v>32890</v>
      </c>
      <c r="X749" s="1">
        <f>[1]CalculateLowerTotal!N749</f>
        <v>7663052096.8879862</v>
      </c>
    </row>
    <row r="750" spans="1:24" x14ac:dyDescent="0.3">
      <c r="A750" s="17">
        <v>32891</v>
      </c>
      <c r="B750" s="1">
        <v>7318610426.2173014</v>
      </c>
      <c r="C750" s="1"/>
      <c r="D750" s="21">
        <v>32723</v>
      </c>
      <c r="E750" s="22">
        <v>0</v>
      </c>
      <c r="G750" s="23">
        <v>32609</v>
      </c>
      <c r="H750" s="24">
        <v>341544835.60010135</v>
      </c>
      <c r="I750" s="24"/>
      <c r="J750" s="23">
        <v>32891</v>
      </c>
      <c r="K750" s="25">
        <v>7474354861.8148546</v>
      </c>
      <c r="L750" s="25"/>
      <c r="M750" s="23">
        <v>32723</v>
      </c>
      <c r="N750" s="25">
        <v>0</v>
      </c>
      <c r="O750" s="25"/>
      <c r="P750" s="23">
        <v>32148</v>
      </c>
      <c r="Q750" s="24">
        <v>60563139.811331362</v>
      </c>
      <c r="S750" s="23"/>
      <c r="W750" s="23">
        <v>32891</v>
      </c>
      <c r="X750" s="1">
        <f>[1]CalculateLowerTotal!N750</f>
        <v>7411258070.8527308</v>
      </c>
    </row>
    <row r="751" spans="1:24" x14ac:dyDescent="0.3">
      <c r="A751" s="17">
        <v>32892</v>
      </c>
      <c r="B751" s="1">
        <v>7109518718.5373964</v>
      </c>
      <c r="C751" s="1"/>
      <c r="D751" s="21">
        <v>32724</v>
      </c>
      <c r="E751" s="22">
        <v>0</v>
      </c>
      <c r="G751" s="23">
        <v>33041</v>
      </c>
      <c r="H751" s="24">
        <v>341544835.60010135</v>
      </c>
      <c r="I751" s="24"/>
      <c r="J751" s="23">
        <v>32892</v>
      </c>
      <c r="K751" s="25">
        <v>9369179341.6224289</v>
      </c>
      <c r="L751" s="25"/>
      <c r="M751" s="23">
        <v>32724</v>
      </c>
      <c r="N751" s="25">
        <v>0</v>
      </c>
      <c r="O751" s="25"/>
      <c r="P751" s="23">
        <v>32191</v>
      </c>
      <c r="Q751" s="24">
        <v>60563139.811331362</v>
      </c>
      <c r="S751" s="23"/>
      <c r="W751" s="23">
        <v>32892</v>
      </c>
      <c r="X751" s="1">
        <f>[1]CalculateLowerTotal!N751</f>
        <v>9971963669.2773132</v>
      </c>
    </row>
    <row r="752" spans="1:24" x14ac:dyDescent="0.3">
      <c r="A752" s="17">
        <v>32893</v>
      </c>
      <c r="B752" s="1">
        <v>7109518718.5373964</v>
      </c>
      <c r="C752" s="1"/>
      <c r="D752" s="21">
        <v>32725</v>
      </c>
      <c r="E752" s="22">
        <v>0</v>
      </c>
      <c r="G752" s="23">
        <v>32409</v>
      </c>
      <c r="H752" s="24">
        <v>338812476.03101468</v>
      </c>
      <c r="I752" s="24"/>
      <c r="J752" s="23">
        <v>32893</v>
      </c>
      <c r="K752" s="25">
        <v>184098708548.60278</v>
      </c>
      <c r="L752" s="25"/>
      <c r="M752" s="23">
        <v>32725</v>
      </c>
      <c r="N752" s="25">
        <v>0</v>
      </c>
      <c r="O752" s="25"/>
      <c r="P752" s="23">
        <v>32525</v>
      </c>
      <c r="Q752" s="24">
        <v>60563139.811331362</v>
      </c>
      <c r="S752" s="23"/>
      <c r="W752" s="23">
        <v>32893</v>
      </c>
      <c r="X752" s="1">
        <f>[1]CalculateLowerTotal!N752</f>
        <v>289282825132.85596</v>
      </c>
    </row>
    <row r="753" spans="1:24" x14ac:dyDescent="0.3">
      <c r="A753" s="17">
        <v>32894</v>
      </c>
      <c r="B753" s="1">
        <v>7318610426.2173014</v>
      </c>
      <c r="C753" s="1"/>
      <c r="D753" s="21">
        <v>32726</v>
      </c>
      <c r="E753" s="22">
        <v>0</v>
      </c>
      <c r="G753" s="23">
        <v>33050</v>
      </c>
      <c r="H753" s="24">
        <v>338812474.24176735</v>
      </c>
      <c r="I753" s="24"/>
      <c r="J753" s="23">
        <v>32894</v>
      </c>
      <c r="K753" s="25">
        <v>13668611902.123245</v>
      </c>
      <c r="L753" s="25"/>
      <c r="M753" s="23">
        <v>32726</v>
      </c>
      <c r="N753" s="25">
        <v>0</v>
      </c>
      <c r="O753" s="25"/>
      <c r="P753" s="23">
        <v>32583</v>
      </c>
      <c r="Q753" s="24">
        <v>60563139.811331362</v>
      </c>
      <c r="S753" s="23"/>
      <c r="W753" s="23">
        <v>32894</v>
      </c>
      <c r="X753" s="1">
        <f>[1]CalculateLowerTotal!N753</f>
        <v>15276610118.932013</v>
      </c>
    </row>
    <row r="754" spans="1:24" x14ac:dyDescent="0.3">
      <c r="A754" s="17">
        <v>32895</v>
      </c>
      <c r="B754" s="1">
        <v>6900398392.4698362</v>
      </c>
      <c r="C754" s="1"/>
      <c r="D754" s="21">
        <v>32727</v>
      </c>
      <c r="E754" s="22">
        <v>0</v>
      </c>
      <c r="G754" s="23">
        <v>32354</v>
      </c>
      <c r="H754" s="24">
        <v>336080118.05237025</v>
      </c>
      <c r="I754" s="24"/>
      <c r="J754" s="23">
        <v>32895</v>
      </c>
      <c r="K754" s="25">
        <v>64003961719.408607</v>
      </c>
      <c r="L754" s="25"/>
      <c r="M754" s="23">
        <v>32727</v>
      </c>
      <c r="N754" s="25">
        <v>0</v>
      </c>
      <c r="O754" s="25"/>
      <c r="P754" s="23">
        <v>32780</v>
      </c>
      <c r="Q754" s="24">
        <v>60563139.811331362</v>
      </c>
      <c r="S754" s="23"/>
      <c r="W754" s="23">
        <v>32895</v>
      </c>
      <c r="X754" s="1">
        <f>[1]CalculateLowerTotal!N754</f>
        <v>80421763799.507629</v>
      </c>
    </row>
    <row r="755" spans="1:24" x14ac:dyDescent="0.3">
      <c r="A755" s="17">
        <v>32896</v>
      </c>
      <c r="B755" s="1">
        <v>6691306684.7905416</v>
      </c>
      <c r="C755" s="1"/>
      <c r="D755" s="21">
        <v>32728</v>
      </c>
      <c r="E755" s="22">
        <v>0</v>
      </c>
      <c r="G755" s="23">
        <v>32217</v>
      </c>
      <c r="H755" s="24">
        <v>336080118.05237019</v>
      </c>
      <c r="I755" s="24"/>
      <c r="J755" s="23">
        <v>32896</v>
      </c>
      <c r="K755" s="25">
        <v>10352667276.595041</v>
      </c>
      <c r="L755" s="25"/>
      <c r="M755" s="23">
        <v>32728</v>
      </c>
      <c r="N755" s="25">
        <v>0</v>
      </c>
      <c r="O755" s="25"/>
      <c r="P755" s="23">
        <v>32890</v>
      </c>
      <c r="Q755" s="24">
        <v>60563139.811331362</v>
      </c>
      <c r="S755" s="23"/>
      <c r="W755" s="23">
        <v>32896</v>
      </c>
      <c r="X755" s="1">
        <f>[1]CalculateLowerTotal!N755</f>
        <v>11124976793.798731</v>
      </c>
    </row>
    <row r="756" spans="1:24" x14ac:dyDescent="0.3">
      <c r="A756" s="17">
        <v>32897</v>
      </c>
      <c r="B756" s="1">
        <v>6691306684.7905416</v>
      </c>
      <c r="C756" s="1"/>
      <c r="D756" s="21">
        <v>32729</v>
      </c>
      <c r="E756" s="22">
        <v>0</v>
      </c>
      <c r="G756" s="23">
        <v>32860</v>
      </c>
      <c r="H756" s="24">
        <v>330615399.70941806</v>
      </c>
      <c r="I756" s="24"/>
      <c r="J756" s="23">
        <v>32897</v>
      </c>
      <c r="K756" s="25">
        <v>16412073009.922928</v>
      </c>
      <c r="L756" s="25"/>
      <c r="M756" s="23">
        <v>32729</v>
      </c>
      <c r="N756" s="25">
        <v>0</v>
      </c>
      <c r="O756" s="25"/>
      <c r="P756" s="23">
        <v>33013</v>
      </c>
      <c r="Q756" s="24">
        <v>60563139.811331362</v>
      </c>
      <c r="S756" s="23"/>
      <c r="W756" s="23">
        <v>32897</v>
      </c>
      <c r="X756" s="1">
        <f>[1]CalculateLowerTotal!N756</f>
        <v>24467022726.131458</v>
      </c>
    </row>
    <row r="757" spans="1:24" x14ac:dyDescent="0.3">
      <c r="A757" s="17">
        <v>32898</v>
      </c>
      <c r="B757" s="1">
        <v>221322473385.60916</v>
      </c>
      <c r="C757" s="1"/>
      <c r="D757" s="21">
        <v>32730</v>
      </c>
      <c r="E757" s="22">
        <v>0</v>
      </c>
      <c r="G757" s="23">
        <v>32291</v>
      </c>
      <c r="H757" s="24">
        <v>330615398.91419697</v>
      </c>
      <c r="I757" s="24"/>
      <c r="J757" s="23">
        <v>32898</v>
      </c>
      <c r="K757" s="25">
        <v>534080624135.53052</v>
      </c>
      <c r="L757" s="25"/>
      <c r="M757" s="23">
        <v>32730</v>
      </c>
      <c r="N757" s="25">
        <v>0</v>
      </c>
      <c r="O757" s="25"/>
      <c r="P757" s="23">
        <v>32195</v>
      </c>
      <c r="Q757" s="24">
        <v>58233788.280126311</v>
      </c>
      <c r="S757" s="23"/>
      <c r="W757" s="23">
        <v>32898</v>
      </c>
      <c r="X757" s="1">
        <f>[1]CalculateLowerTotal!N757</f>
        <v>1091532995270.7795</v>
      </c>
    </row>
    <row r="758" spans="1:24" x14ac:dyDescent="0.3">
      <c r="A758" s="17">
        <v>32899</v>
      </c>
      <c r="B758" s="1">
        <v>457860854195.33075</v>
      </c>
      <c r="C758" s="1"/>
      <c r="D758" s="21">
        <v>32733</v>
      </c>
      <c r="E758" s="22">
        <v>0</v>
      </c>
      <c r="G758" s="23">
        <v>32823</v>
      </c>
      <c r="H758" s="24">
        <v>327883040.93555248</v>
      </c>
      <c r="I758" s="24"/>
      <c r="J758" s="23">
        <v>32899</v>
      </c>
      <c r="K758" s="25">
        <v>956827615945.5625</v>
      </c>
      <c r="L758" s="25"/>
      <c r="M758" s="23">
        <v>32733</v>
      </c>
      <c r="N758" s="25">
        <v>0</v>
      </c>
      <c r="O758" s="25"/>
      <c r="P758" s="23">
        <v>32217</v>
      </c>
      <c r="Q758" s="24">
        <v>58233788.280126311</v>
      </c>
      <c r="S758" s="23"/>
      <c r="W758" s="23">
        <v>32899</v>
      </c>
      <c r="X758" s="1">
        <f>[1]CalculateLowerTotal!N758</f>
        <v>1356338683030.542</v>
      </c>
    </row>
    <row r="759" spans="1:24" x14ac:dyDescent="0.3">
      <c r="A759" s="17">
        <v>32900</v>
      </c>
      <c r="B759" s="1">
        <v>172908245438.24713</v>
      </c>
      <c r="C759" s="1"/>
      <c r="D759" s="21">
        <v>32734</v>
      </c>
      <c r="E759" s="22">
        <v>0</v>
      </c>
      <c r="G759" s="23">
        <v>32937</v>
      </c>
      <c r="H759" s="24">
        <v>327883040.93555248</v>
      </c>
      <c r="I759" s="24"/>
      <c r="J759" s="23">
        <v>32900</v>
      </c>
      <c r="K759" s="25">
        <v>179427653137.91028</v>
      </c>
      <c r="L759" s="25"/>
      <c r="M759" s="23">
        <v>32734</v>
      </c>
      <c r="N759" s="25">
        <v>0</v>
      </c>
      <c r="O759" s="25"/>
      <c r="P759" s="23">
        <v>32409</v>
      </c>
      <c r="Q759" s="24">
        <v>58233788.280126311</v>
      </c>
      <c r="S759" s="23"/>
      <c r="W759" s="23">
        <v>32900</v>
      </c>
      <c r="X759" s="1">
        <f>[1]CalculateLowerTotal!N759</f>
        <v>179692523390.34076</v>
      </c>
    </row>
    <row r="760" spans="1:24" x14ac:dyDescent="0.3">
      <c r="A760" s="17">
        <v>32901</v>
      </c>
      <c r="B760" s="1">
        <v>19655708020.624584</v>
      </c>
      <c r="C760" s="1"/>
      <c r="D760" s="21">
        <v>32735</v>
      </c>
      <c r="E760" s="22">
        <v>0</v>
      </c>
      <c r="G760" s="23">
        <v>33058</v>
      </c>
      <c r="H760" s="24">
        <v>327883040.93555248</v>
      </c>
      <c r="I760" s="24"/>
      <c r="J760" s="23">
        <v>32901</v>
      </c>
      <c r="K760" s="25">
        <v>20505471571.464039</v>
      </c>
      <c r="L760" s="25"/>
      <c r="M760" s="23">
        <v>32735</v>
      </c>
      <c r="N760" s="25">
        <v>0</v>
      </c>
      <c r="O760" s="25"/>
      <c r="P760" s="23">
        <v>32425</v>
      </c>
      <c r="Q760" s="24">
        <v>58233788.280126311</v>
      </c>
      <c r="S760" s="23"/>
      <c r="W760" s="23">
        <v>32901</v>
      </c>
      <c r="X760" s="1">
        <f>[1]CalculateLowerTotal!N760</f>
        <v>20479776926.194427</v>
      </c>
    </row>
    <row r="761" spans="1:24" x14ac:dyDescent="0.3">
      <c r="A761" s="17">
        <v>32902</v>
      </c>
      <c r="B761" s="1">
        <v>254521046331.81619</v>
      </c>
      <c r="C761" s="1"/>
      <c r="D761" s="21">
        <v>32736</v>
      </c>
      <c r="E761" s="22">
        <v>0</v>
      </c>
      <c r="G761" s="23">
        <v>32780</v>
      </c>
      <c r="H761" s="24">
        <v>325150679.77602375</v>
      </c>
      <c r="I761" s="24"/>
      <c r="J761" s="23">
        <v>32902</v>
      </c>
      <c r="K761" s="25">
        <v>414142632952.26648</v>
      </c>
      <c r="L761" s="25"/>
      <c r="M761" s="23">
        <v>32736</v>
      </c>
      <c r="N761" s="25">
        <v>0</v>
      </c>
      <c r="O761" s="25"/>
      <c r="P761" s="23">
        <v>32519</v>
      </c>
      <c r="Q761" s="24">
        <v>58233788.280126311</v>
      </c>
      <c r="S761" s="23"/>
      <c r="W761" s="23">
        <v>32902</v>
      </c>
      <c r="X761" s="1">
        <f>[1]CalculateLowerTotal!N761</f>
        <v>742401346940.79663</v>
      </c>
    </row>
    <row r="762" spans="1:24" x14ac:dyDescent="0.3">
      <c r="A762" s="17">
        <v>32903</v>
      </c>
      <c r="B762" s="1">
        <v>391464213148.83307</v>
      </c>
      <c r="C762" s="1"/>
      <c r="D762" s="21">
        <v>32739</v>
      </c>
      <c r="E762" s="22">
        <v>0</v>
      </c>
      <c r="G762" s="23">
        <v>32853</v>
      </c>
      <c r="H762" s="24">
        <v>319685964.6139558</v>
      </c>
      <c r="I762" s="24"/>
      <c r="J762" s="23">
        <v>32903</v>
      </c>
      <c r="K762" s="25">
        <v>667222044571.09314</v>
      </c>
      <c r="L762" s="25"/>
      <c r="M762" s="23">
        <v>32739</v>
      </c>
      <c r="N762" s="25">
        <v>0</v>
      </c>
      <c r="O762" s="25"/>
      <c r="P762" s="23">
        <v>32755</v>
      </c>
      <c r="Q762" s="24">
        <v>58233788.280126311</v>
      </c>
      <c r="S762" s="23"/>
      <c r="W762" s="23">
        <v>32903</v>
      </c>
      <c r="X762" s="1">
        <f>[1]CalculateLowerTotal!N762</f>
        <v>743647112720.11182</v>
      </c>
    </row>
    <row r="763" spans="1:24" x14ac:dyDescent="0.3">
      <c r="A763" s="17">
        <v>32904</v>
      </c>
      <c r="B763" s="1">
        <v>163225349364.1828</v>
      </c>
      <c r="C763" s="1"/>
      <c r="D763" s="21">
        <v>32740</v>
      </c>
      <c r="E763" s="22">
        <v>0</v>
      </c>
      <c r="G763" s="23">
        <v>32203</v>
      </c>
      <c r="H763" s="24">
        <v>319685963.81873477</v>
      </c>
      <c r="I763" s="24"/>
      <c r="J763" s="23">
        <v>32904</v>
      </c>
      <c r="K763" s="25">
        <v>181392801947.87805</v>
      </c>
      <c r="L763" s="25"/>
      <c r="M763" s="23">
        <v>32740</v>
      </c>
      <c r="N763" s="25">
        <v>0</v>
      </c>
      <c r="O763" s="25"/>
      <c r="P763" s="23">
        <v>32860</v>
      </c>
      <c r="Q763" s="24">
        <v>58233788.280126311</v>
      </c>
      <c r="S763" s="23"/>
      <c r="W763" s="23">
        <v>32904</v>
      </c>
      <c r="X763" s="1">
        <f>[1]CalculateLowerTotal!N763</f>
        <v>184449548115.22397</v>
      </c>
    </row>
    <row r="764" spans="1:24" x14ac:dyDescent="0.3">
      <c r="A764" s="17">
        <v>32905</v>
      </c>
      <c r="B764" s="1">
        <v>125877144116.91692</v>
      </c>
      <c r="C764" s="1"/>
      <c r="D764" s="21">
        <v>32742</v>
      </c>
      <c r="E764" s="22">
        <v>0</v>
      </c>
      <c r="G764" s="23">
        <v>32422</v>
      </c>
      <c r="H764" s="24">
        <v>316953605.04486918</v>
      </c>
      <c r="I764" s="24"/>
      <c r="J764" s="23">
        <v>32905</v>
      </c>
      <c r="K764" s="25">
        <v>126961890501.63306</v>
      </c>
      <c r="L764" s="25"/>
      <c r="M764" s="23">
        <v>32742</v>
      </c>
      <c r="N764" s="25">
        <v>0</v>
      </c>
      <c r="O764" s="25"/>
      <c r="P764" s="23">
        <v>33041</v>
      </c>
      <c r="Q764" s="24">
        <v>58233788.280126311</v>
      </c>
      <c r="S764" s="23"/>
      <c r="W764" s="23">
        <v>32905</v>
      </c>
      <c r="X764" s="1">
        <f>[1]CalculateLowerTotal!N764</f>
        <v>125899583887.13104</v>
      </c>
    </row>
    <row r="765" spans="1:24" x14ac:dyDescent="0.3">
      <c r="A765" s="17">
        <v>32906</v>
      </c>
      <c r="B765" s="1">
        <v>14846341178.501957</v>
      </c>
      <c r="C765" s="1"/>
      <c r="D765" s="21">
        <v>32743</v>
      </c>
      <c r="E765" s="22">
        <v>0</v>
      </c>
      <c r="G765" s="23">
        <v>32686</v>
      </c>
      <c r="H765" s="24">
        <v>316953605.04486918</v>
      </c>
      <c r="I765" s="24"/>
      <c r="J765" s="23">
        <v>32906</v>
      </c>
      <c r="K765" s="25">
        <v>15127774117.896132</v>
      </c>
      <c r="L765" s="25"/>
      <c r="M765" s="23">
        <v>32743</v>
      </c>
      <c r="N765" s="25">
        <v>0</v>
      </c>
      <c r="O765" s="25"/>
      <c r="P765" s="23">
        <v>32203</v>
      </c>
      <c r="Q765" s="24">
        <v>55904436.74892126</v>
      </c>
      <c r="S765" s="23"/>
      <c r="W765" s="23">
        <v>32906</v>
      </c>
      <c r="X765" s="1">
        <f>[1]CalculateLowerTotal!N765</f>
        <v>15027742110.403683</v>
      </c>
    </row>
    <row r="766" spans="1:24" x14ac:dyDescent="0.3">
      <c r="A766" s="17">
        <v>32907</v>
      </c>
      <c r="B766" s="1">
        <v>12755309628.154039</v>
      </c>
      <c r="C766" s="1"/>
      <c r="D766" s="21">
        <v>32744</v>
      </c>
      <c r="E766" s="22">
        <v>0</v>
      </c>
      <c r="G766" s="23">
        <v>32489</v>
      </c>
      <c r="H766" s="24">
        <v>314221245.47578257</v>
      </c>
      <c r="I766" s="24"/>
      <c r="J766" s="23">
        <v>32907</v>
      </c>
      <c r="K766" s="25">
        <v>34714944263.677422</v>
      </c>
      <c r="L766" s="25"/>
      <c r="M766" s="23">
        <v>32744</v>
      </c>
      <c r="N766" s="25">
        <v>0</v>
      </c>
      <c r="O766" s="25"/>
      <c r="P766" s="23">
        <v>32250</v>
      </c>
      <c r="Q766" s="24">
        <v>55904436.74892126</v>
      </c>
      <c r="S766" s="23"/>
      <c r="W766" s="23">
        <v>32907</v>
      </c>
      <c r="X766" s="1">
        <f>[1]CalculateLowerTotal!N766</f>
        <v>156753652737.61517</v>
      </c>
    </row>
    <row r="767" spans="1:24" x14ac:dyDescent="0.3">
      <c r="A767" s="17">
        <v>32908</v>
      </c>
      <c r="B767" s="1">
        <v>120344132766.86911</v>
      </c>
      <c r="C767" s="1"/>
      <c r="D767" s="21">
        <v>32745</v>
      </c>
      <c r="E767" s="22">
        <v>0</v>
      </c>
      <c r="G767" s="23">
        <v>33025</v>
      </c>
      <c r="H767" s="24">
        <v>311488887.49713802</v>
      </c>
      <c r="I767" s="24"/>
      <c r="J767" s="23">
        <v>32908</v>
      </c>
      <c r="K767" s="25">
        <v>231007207244.03314</v>
      </c>
      <c r="L767" s="25"/>
      <c r="M767" s="23">
        <v>32745</v>
      </c>
      <c r="N767" s="25">
        <v>0</v>
      </c>
      <c r="O767" s="25"/>
      <c r="P767" s="23">
        <v>32354</v>
      </c>
      <c r="Q767" s="24">
        <v>55904436.74892126</v>
      </c>
      <c r="S767" s="23"/>
      <c r="W767" s="23">
        <v>32908</v>
      </c>
      <c r="X767" s="1">
        <f>[1]CalculateLowerTotal!N767</f>
        <v>293387039026.42944</v>
      </c>
    </row>
    <row r="768" spans="1:24" x14ac:dyDescent="0.3">
      <c r="A768" s="17">
        <v>32909</v>
      </c>
      <c r="B768" s="1">
        <v>12755309628.154039</v>
      </c>
      <c r="C768" s="1"/>
      <c r="D768" s="21">
        <v>32746</v>
      </c>
      <c r="E768" s="22">
        <v>0</v>
      </c>
      <c r="G768" s="23">
        <v>32398</v>
      </c>
      <c r="H768" s="24">
        <v>311488885.90669602</v>
      </c>
      <c r="I768" s="24"/>
      <c r="J768" s="23">
        <v>32909</v>
      </c>
      <c r="K768" s="25">
        <v>14318218777.422108</v>
      </c>
      <c r="L768" s="25"/>
      <c r="M768" s="23">
        <v>32746</v>
      </c>
      <c r="N768" s="25">
        <v>0</v>
      </c>
      <c r="O768" s="25"/>
      <c r="P768" s="23">
        <v>32398</v>
      </c>
      <c r="Q768" s="24">
        <v>55904436.74892126</v>
      </c>
      <c r="S768" s="23"/>
      <c r="W768" s="23">
        <v>32909</v>
      </c>
      <c r="X768" s="1">
        <f>[1]CalculateLowerTotal!N768</f>
        <v>14501145810.456934</v>
      </c>
    </row>
    <row r="769" spans="1:24" x14ac:dyDescent="0.3">
      <c r="A769" s="17">
        <v>32910</v>
      </c>
      <c r="B769" s="1">
        <v>11082461493.165491</v>
      </c>
      <c r="C769" s="1"/>
      <c r="D769" s="21">
        <v>32747</v>
      </c>
      <c r="E769" s="22">
        <v>0</v>
      </c>
      <c r="G769" s="23">
        <v>32414</v>
      </c>
      <c r="H769" s="24">
        <v>308756528.7232725</v>
      </c>
      <c r="I769" s="24"/>
      <c r="J769" s="23">
        <v>32910</v>
      </c>
      <c r="K769" s="25">
        <v>11429471047.108545</v>
      </c>
      <c r="L769" s="25"/>
      <c r="M769" s="23">
        <v>32747</v>
      </c>
      <c r="N769" s="25">
        <v>0</v>
      </c>
      <c r="O769" s="25"/>
      <c r="P769" s="23">
        <v>32401</v>
      </c>
      <c r="Q769" s="24">
        <v>55904436.74892126</v>
      </c>
      <c r="S769" s="23"/>
      <c r="W769" s="23">
        <v>32910</v>
      </c>
      <c r="X769" s="1">
        <f>[1]CalculateLowerTotal!N769</f>
        <v>11371080773.386379</v>
      </c>
    </row>
    <row r="770" spans="1:24" x14ac:dyDescent="0.3">
      <c r="A770" s="17">
        <v>32911</v>
      </c>
      <c r="B770" s="1">
        <v>10036945717.991587</v>
      </c>
      <c r="C770" s="1"/>
      <c r="D770" s="21">
        <v>32748</v>
      </c>
      <c r="E770" s="22">
        <v>0</v>
      </c>
      <c r="G770" s="23">
        <v>32842</v>
      </c>
      <c r="H770" s="24">
        <v>308756525.34358323</v>
      </c>
      <c r="I770" s="24"/>
      <c r="J770" s="23">
        <v>32911</v>
      </c>
      <c r="K770" s="25">
        <v>21656142671.584019</v>
      </c>
      <c r="L770" s="25"/>
      <c r="M770" s="23">
        <v>32748</v>
      </c>
      <c r="N770" s="25">
        <v>0</v>
      </c>
      <c r="O770" s="25"/>
      <c r="P770" s="23">
        <v>32414</v>
      </c>
      <c r="Q770" s="24">
        <v>55904436.74892126</v>
      </c>
      <c r="S770" s="23"/>
      <c r="W770" s="23">
        <v>32911</v>
      </c>
      <c r="X770" s="1">
        <f>[1]CalculateLowerTotal!N770</f>
        <v>46016945500.233871</v>
      </c>
    </row>
    <row r="771" spans="1:24" x14ac:dyDescent="0.3">
      <c r="A771" s="17">
        <v>32912</v>
      </c>
      <c r="B771" s="1">
        <v>9409641976.5651035</v>
      </c>
      <c r="C771" s="1"/>
      <c r="D771" s="21">
        <v>32749</v>
      </c>
      <c r="E771" s="22">
        <v>0</v>
      </c>
      <c r="G771" s="23">
        <v>32698</v>
      </c>
      <c r="H771" s="24">
        <v>306024169.94940692</v>
      </c>
      <c r="I771" s="24"/>
      <c r="J771" s="23">
        <v>32912</v>
      </c>
      <c r="K771" s="25">
        <v>10581823828.128582</v>
      </c>
      <c r="L771" s="25"/>
      <c r="M771" s="23">
        <v>32749</v>
      </c>
      <c r="N771" s="25">
        <v>0</v>
      </c>
      <c r="O771" s="25"/>
      <c r="P771" s="23">
        <v>32422</v>
      </c>
      <c r="Q771" s="24">
        <v>55904436.74892126</v>
      </c>
      <c r="S771" s="23"/>
      <c r="W771" s="23">
        <v>32912</v>
      </c>
      <c r="X771" s="1">
        <f>[1]CalculateLowerTotal!N771</f>
        <v>10774162593.637743</v>
      </c>
    </row>
    <row r="772" spans="1:24" x14ac:dyDescent="0.3">
      <c r="A772" s="17">
        <v>32913</v>
      </c>
      <c r="B772" s="1">
        <v>9200550268.885334</v>
      </c>
      <c r="C772" s="1"/>
      <c r="D772" s="21">
        <v>32750</v>
      </c>
      <c r="E772" s="22">
        <v>0</v>
      </c>
      <c r="G772" s="23">
        <v>32250</v>
      </c>
      <c r="H772" s="24">
        <v>306024169.15418589</v>
      </c>
      <c r="I772" s="24"/>
      <c r="J772" s="23">
        <v>32913</v>
      </c>
      <c r="K772" s="25">
        <v>19033343331.189285</v>
      </c>
      <c r="L772" s="25"/>
      <c r="M772" s="23">
        <v>32750</v>
      </c>
      <c r="N772" s="25">
        <v>0</v>
      </c>
      <c r="O772" s="25"/>
      <c r="P772" s="23">
        <v>32444</v>
      </c>
      <c r="Q772" s="24">
        <v>55904436.74892126</v>
      </c>
      <c r="S772" s="23"/>
      <c r="W772" s="23">
        <v>32913</v>
      </c>
      <c r="X772" s="1">
        <f>[1]CalculateLowerTotal!N772</f>
        <v>27180877273.820393</v>
      </c>
    </row>
    <row r="773" spans="1:24" x14ac:dyDescent="0.3">
      <c r="A773" s="17">
        <v>32914</v>
      </c>
      <c r="B773" s="1">
        <v>195040543261.39951</v>
      </c>
      <c r="C773" s="1"/>
      <c r="D773" s="21">
        <v>32751</v>
      </c>
      <c r="E773" s="22">
        <v>0</v>
      </c>
      <c r="G773" s="23">
        <v>32594</v>
      </c>
      <c r="H773" s="24">
        <v>306024169.15418589</v>
      </c>
      <c r="I773" s="24"/>
      <c r="J773" s="23">
        <v>32914</v>
      </c>
      <c r="K773" s="25">
        <v>425226375039.00232</v>
      </c>
      <c r="L773" s="25"/>
      <c r="M773" s="23">
        <v>32751</v>
      </c>
      <c r="N773" s="25">
        <v>0</v>
      </c>
      <c r="O773" s="25"/>
      <c r="P773" s="23">
        <v>32489</v>
      </c>
      <c r="Q773" s="24">
        <v>55904436.74892126</v>
      </c>
      <c r="S773" s="23"/>
      <c r="W773" s="23">
        <v>32914</v>
      </c>
      <c r="X773" s="1">
        <f>[1]CalculateLowerTotal!N773</f>
        <v>721989663454.17737</v>
      </c>
    </row>
    <row r="774" spans="1:24" x14ac:dyDescent="0.3">
      <c r="A774" s="17">
        <v>32915</v>
      </c>
      <c r="B774" s="1">
        <v>106511604391.74245</v>
      </c>
      <c r="C774" s="1"/>
      <c r="D774" s="21">
        <v>32752</v>
      </c>
      <c r="E774" s="22">
        <v>0</v>
      </c>
      <c r="G774" s="23">
        <v>32671</v>
      </c>
      <c r="H774" s="24">
        <v>306024169.15418589</v>
      </c>
      <c r="I774" s="24"/>
      <c r="J774" s="23">
        <v>32915</v>
      </c>
      <c r="K774" s="25">
        <v>128936675740.58215</v>
      </c>
      <c r="L774" s="25"/>
      <c r="M774" s="23">
        <v>32752</v>
      </c>
      <c r="N774" s="25">
        <v>0</v>
      </c>
      <c r="O774" s="25"/>
      <c r="P774" s="23">
        <v>32594</v>
      </c>
      <c r="Q774" s="24">
        <v>55904436.74892126</v>
      </c>
      <c r="S774" s="23"/>
      <c r="W774" s="23">
        <v>32915</v>
      </c>
      <c r="X774" s="1">
        <f>[1]CalculateLowerTotal!N774</f>
        <v>144891239955.04535</v>
      </c>
    </row>
    <row r="775" spans="1:24" x14ac:dyDescent="0.3">
      <c r="A775" s="17">
        <v>32916</v>
      </c>
      <c r="B775" s="1">
        <v>88528938869.649902</v>
      </c>
      <c r="C775" s="1"/>
      <c r="D775" s="21">
        <v>32753</v>
      </c>
      <c r="E775" s="22">
        <v>0</v>
      </c>
      <c r="G775" s="23">
        <v>33190</v>
      </c>
      <c r="H775" s="24">
        <v>300559450.01601273</v>
      </c>
      <c r="I775" s="24"/>
      <c r="J775" s="23">
        <v>32916</v>
      </c>
      <c r="K775" s="25">
        <v>266096730021.65225</v>
      </c>
      <c r="L775" s="25"/>
      <c r="M775" s="23">
        <v>32753</v>
      </c>
      <c r="N775" s="25">
        <v>0</v>
      </c>
      <c r="O775" s="25"/>
      <c r="P775" s="23">
        <v>32609</v>
      </c>
      <c r="Q775" s="24">
        <v>55904436.74892126</v>
      </c>
      <c r="S775" s="23"/>
      <c r="W775" s="23">
        <v>32916</v>
      </c>
      <c r="X775" s="1">
        <f>[1]CalculateLowerTotal!N775</f>
        <v>315361668382.12677</v>
      </c>
    </row>
    <row r="776" spans="1:24" x14ac:dyDescent="0.3">
      <c r="A776" s="17">
        <v>32917</v>
      </c>
      <c r="B776" s="1">
        <v>10664278077.806095</v>
      </c>
      <c r="C776" s="1"/>
      <c r="D776" s="21">
        <v>32754</v>
      </c>
      <c r="E776" s="22">
        <v>0</v>
      </c>
      <c r="G776" s="23">
        <v>32932</v>
      </c>
      <c r="H776" s="24">
        <v>295094734.25752896</v>
      </c>
      <c r="I776" s="24"/>
      <c r="J776" s="23">
        <v>32917</v>
      </c>
      <c r="K776" s="25">
        <v>15377596738.734291</v>
      </c>
      <c r="L776" s="25"/>
      <c r="M776" s="23">
        <v>32754</v>
      </c>
      <c r="N776" s="25">
        <v>0</v>
      </c>
      <c r="O776" s="25"/>
      <c r="P776" s="23">
        <v>32671</v>
      </c>
      <c r="Q776" s="24">
        <v>55904436.74892126</v>
      </c>
      <c r="S776" s="23"/>
      <c r="W776" s="23">
        <v>32917</v>
      </c>
      <c r="X776" s="1">
        <f>[1]CalculateLowerTotal!N776</f>
        <v>16444401004.883202</v>
      </c>
    </row>
    <row r="777" spans="1:24" x14ac:dyDescent="0.3">
      <c r="A777" s="17">
        <v>32918</v>
      </c>
      <c r="B777" s="1">
        <v>9827854010.3122921</v>
      </c>
      <c r="C777" s="1"/>
      <c r="D777" s="21">
        <v>32755</v>
      </c>
      <c r="E777" s="22">
        <v>0</v>
      </c>
      <c r="G777" s="23">
        <v>32983</v>
      </c>
      <c r="H777" s="24">
        <v>295094733.2635026</v>
      </c>
      <c r="I777" s="24"/>
      <c r="J777" s="23">
        <v>32918</v>
      </c>
      <c r="K777" s="25">
        <v>10502746598.630325</v>
      </c>
      <c r="L777" s="25"/>
      <c r="M777" s="23">
        <v>32755</v>
      </c>
      <c r="N777" s="25">
        <v>0</v>
      </c>
      <c r="O777" s="25"/>
      <c r="P777" s="23">
        <v>32686</v>
      </c>
      <c r="Q777" s="24">
        <v>55904436.74892126</v>
      </c>
      <c r="S777" s="23"/>
      <c r="W777" s="23">
        <v>32918</v>
      </c>
      <c r="X777" s="1">
        <f>[1]CalculateLowerTotal!N777</f>
        <v>10528162819.916849</v>
      </c>
    </row>
    <row r="778" spans="1:24" x14ac:dyDescent="0.3">
      <c r="A778" s="17">
        <v>32919</v>
      </c>
      <c r="B778" s="1">
        <v>9409641976.5651035</v>
      </c>
      <c r="C778" s="1"/>
      <c r="D778" s="21">
        <v>32756</v>
      </c>
      <c r="E778" s="22">
        <v>0</v>
      </c>
      <c r="G778" s="23">
        <v>33149</v>
      </c>
      <c r="H778" s="24">
        <v>295094733.2635026</v>
      </c>
      <c r="I778" s="24"/>
      <c r="J778" s="23">
        <v>32919</v>
      </c>
      <c r="K778" s="25">
        <v>14056418359.691864</v>
      </c>
      <c r="L778" s="25"/>
      <c r="M778" s="23">
        <v>32756</v>
      </c>
      <c r="N778" s="25">
        <v>0</v>
      </c>
      <c r="O778" s="25"/>
      <c r="P778" s="23">
        <v>32698</v>
      </c>
      <c r="Q778" s="24">
        <v>55904436.74892126</v>
      </c>
      <c r="S778" s="23"/>
      <c r="W778" s="23">
        <v>32919</v>
      </c>
      <c r="X778" s="1">
        <f>[1]CalculateLowerTotal!N778</f>
        <v>20716349497.915405</v>
      </c>
    </row>
    <row r="779" spans="1:24" x14ac:dyDescent="0.3">
      <c r="A779" s="17">
        <v>32920</v>
      </c>
      <c r="B779" s="1">
        <v>76079537120.560379</v>
      </c>
      <c r="C779" s="1"/>
      <c r="D779" s="21">
        <v>32757</v>
      </c>
      <c r="E779" s="22">
        <v>0</v>
      </c>
      <c r="G779" s="23">
        <v>32583</v>
      </c>
      <c r="H779" s="24">
        <v>295094732.46828169</v>
      </c>
      <c r="I779" s="24"/>
      <c r="J779" s="23">
        <v>32920</v>
      </c>
      <c r="K779" s="25">
        <v>110639501442.7412</v>
      </c>
      <c r="L779" s="25"/>
      <c r="M779" s="23">
        <v>32757</v>
      </c>
      <c r="N779" s="25">
        <v>0</v>
      </c>
      <c r="O779" s="25"/>
      <c r="P779" s="23">
        <v>32734</v>
      </c>
      <c r="Q779" s="24">
        <v>55904436.74892126</v>
      </c>
      <c r="S779" s="23"/>
      <c r="W779" s="23">
        <v>32920</v>
      </c>
      <c r="X779" s="1">
        <f>[1]CalculateLowerTotal!N779</f>
        <v>155910360093.59662</v>
      </c>
    </row>
    <row r="780" spans="1:24" x14ac:dyDescent="0.3">
      <c r="A780" s="17">
        <v>32921</v>
      </c>
      <c r="B780" s="1">
        <v>9618762302.6320915</v>
      </c>
      <c r="C780" s="1"/>
      <c r="D780" s="21">
        <v>32758</v>
      </c>
      <c r="E780" s="22">
        <v>0</v>
      </c>
      <c r="G780" s="23">
        <v>33153</v>
      </c>
      <c r="H780" s="24">
        <v>286897656.94190598</v>
      </c>
      <c r="I780" s="24"/>
      <c r="J780" s="23">
        <v>32921</v>
      </c>
      <c r="K780" s="25">
        <v>14624443401.293854</v>
      </c>
      <c r="L780" s="25"/>
      <c r="M780" s="23">
        <v>32758</v>
      </c>
      <c r="N780" s="25">
        <v>0</v>
      </c>
      <c r="O780" s="25"/>
      <c r="P780" s="23">
        <v>32744</v>
      </c>
      <c r="Q780" s="24">
        <v>55904436.74892126</v>
      </c>
      <c r="S780" s="23"/>
      <c r="W780" s="23">
        <v>32921</v>
      </c>
      <c r="X780" s="1">
        <f>[1]CalculateLowerTotal!N780</f>
        <v>16057499348.757158</v>
      </c>
    </row>
    <row r="781" spans="1:24" x14ac:dyDescent="0.3">
      <c r="A781" s="17">
        <v>32922</v>
      </c>
      <c r="B781" s="1">
        <v>8573246527.4580688</v>
      </c>
      <c r="C781" s="1"/>
      <c r="D781" s="21">
        <v>32759</v>
      </c>
      <c r="E781" s="22">
        <v>0</v>
      </c>
      <c r="G781" s="23">
        <v>32744</v>
      </c>
      <c r="H781" s="24">
        <v>284165297.37281942</v>
      </c>
      <c r="I781" s="24"/>
      <c r="J781" s="23">
        <v>32922</v>
      </c>
      <c r="K781" s="25">
        <v>9341039316.671999</v>
      </c>
      <c r="L781" s="25"/>
      <c r="M781" s="23">
        <v>32759</v>
      </c>
      <c r="N781" s="25">
        <v>0</v>
      </c>
      <c r="O781" s="25"/>
      <c r="P781" s="23">
        <v>32790</v>
      </c>
      <c r="Q781" s="24">
        <v>55904436.74892126</v>
      </c>
      <c r="S781" s="23"/>
      <c r="W781" s="23">
        <v>32922</v>
      </c>
      <c r="X781" s="1">
        <f>[1]CalculateLowerTotal!N781</f>
        <v>9415342236.2942829</v>
      </c>
    </row>
    <row r="782" spans="1:24" x14ac:dyDescent="0.3">
      <c r="A782" s="17">
        <v>32923</v>
      </c>
      <c r="B782" s="1">
        <v>8155034493.7113686</v>
      </c>
      <c r="C782" s="1"/>
      <c r="D782" s="21">
        <v>32760</v>
      </c>
      <c r="E782" s="22">
        <v>0</v>
      </c>
      <c r="G782" s="23">
        <v>32906</v>
      </c>
      <c r="H782" s="24">
        <v>281432939.39417487</v>
      </c>
      <c r="I782" s="24"/>
      <c r="J782" s="23">
        <v>32923</v>
      </c>
      <c r="K782" s="25">
        <v>8376355542.4661646</v>
      </c>
      <c r="L782" s="25"/>
      <c r="M782" s="23">
        <v>32760</v>
      </c>
      <c r="N782" s="25">
        <v>0</v>
      </c>
      <c r="O782" s="25"/>
      <c r="P782" s="23">
        <v>32823</v>
      </c>
      <c r="Q782" s="24">
        <v>55904436.74892126</v>
      </c>
      <c r="S782" s="23"/>
      <c r="W782" s="23">
        <v>32923</v>
      </c>
      <c r="X782" s="1">
        <f>[1]CalculateLowerTotal!N782</f>
        <v>8334520314.6031942</v>
      </c>
    </row>
    <row r="783" spans="1:24" x14ac:dyDescent="0.3">
      <c r="A783" s="17">
        <v>32924</v>
      </c>
      <c r="B783" s="1">
        <v>7945914167.6437597</v>
      </c>
      <c r="C783" s="1"/>
      <c r="D783" s="21">
        <v>32761</v>
      </c>
      <c r="E783" s="22">
        <v>0</v>
      </c>
      <c r="G783" s="23">
        <v>32365</v>
      </c>
      <c r="H783" s="24">
        <v>281432938.59895384</v>
      </c>
      <c r="I783" s="24"/>
      <c r="J783" s="23">
        <v>32924</v>
      </c>
      <c r="K783" s="25">
        <v>8036082000.2231398</v>
      </c>
      <c r="L783" s="25"/>
      <c r="M783" s="23">
        <v>32761</v>
      </c>
      <c r="N783" s="25">
        <v>0</v>
      </c>
      <c r="O783" s="25"/>
      <c r="P783" s="23">
        <v>32853</v>
      </c>
      <c r="Q783" s="24">
        <v>55904436.74892126</v>
      </c>
      <c r="S783" s="23"/>
      <c r="W783" s="23">
        <v>32924</v>
      </c>
      <c r="X783" s="1">
        <f>[1]CalculateLowerTotal!N783</f>
        <v>7955721180.2209082</v>
      </c>
    </row>
    <row r="784" spans="1:24" x14ac:dyDescent="0.3">
      <c r="A784" s="17">
        <v>32925</v>
      </c>
      <c r="B784" s="1">
        <v>7527702133.8960123</v>
      </c>
      <c r="C784" s="1"/>
      <c r="D784" s="21">
        <v>32762</v>
      </c>
      <c r="E784" s="22">
        <v>0</v>
      </c>
      <c r="G784" s="23">
        <v>32425</v>
      </c>
      <c r="H784" s="24">
        <v>278700581.21672523</v>
      </c>
      <c r="I784" s="24"/>
      <c r="J784" s="23">
        <v>32925</v>
      </c>
      <c r="K784" s="25">
        <v>7593278739.6974602</v>
      </c>
      <c r="L784" s="25"/>
      <c r="M784" s="23">
        <v>32762</v>
      </c>
      <c r="N784" s="25">
        <v>0</v>
      </c>
      <c r="O784" s="25"/>
      <c r="P784" s="23">
        <v>32910</v>
      </c>
      <c r="Q784" s="24">
        <v>55904436.74892126</v>
      </c>
      <c r="S784" s="23"/>
      <c r="W784" s="23">
        <v>32925</v>
      </c>
      <c r="X784" s="1">
        <f>[1]CalculateLowerTotal!N784</f>
        <v>7517345952.3004856</v>
      </c>
    </row>
    <row r="785" spans="1:24" x14ac:dyDescent="0.3">
      <c r="A785" s="17">
        <v>32926</v>
      </c>
      <c r="B785" s="1">
        <v>69163399144.477051</v>
      </c>
      <c r="C785" s="1"/>
      <c r="D785" s="21">
        <v>32766</v>
      </c>
      <c r="E785" s="22">
        <v>0</v>
      </c>
      <c r="G785" s="23">
        <v>32755</v>
      </c>
      <c r="H785" s="24">
        <v>275968223.83449644</v>
      </c>
      <c r="I785" s="24"/>
      <c r="J785" s="23">
        <v>32926</v>
      </c>
      <c r="K785" s="25">
        <v>121703085437.48633</v>
      </c>
      <c r="L785" s="25"/>
      <c r="M785" s="23">
        <v>32766</v>
      </c>
      <c r="N785" s="25">
        <v>0</v>
      </c>
      <c r="O785" s="25"/>
      <c r="P785" s="23">
        <v>32937</v>
      </c>
      <c r="Q785" s="24">
        <v>55904436.74892126</v>
      </c>
      <c r="S785" s="23"/>
      <c r="W785" s="23">
        <v>32926</v>
      </c>
      <c r="X785" s="1">
        <f>[1]CalculateLowerTotal!N785</f>
        <v>294439015051.34106</v>
      </c>
    </row>
    <row r="786" spans="1:24" x14ac:dyDescent="0.3">
      <c r="A786" s="17">
        <v>32927</v>
      </c>
      <c r="B786" s="1">
        <v>226855737158.61432</v>
      </c>
      <c r="C786" s="1"/>
      <c r="D786" s="21">
        <v>32768</v>
      </c>
      <c r="E786" s="22">
        <v>0</v>
      </c>
      <c r="G786" s="23">
        <v>32401</v>
      </c>
      <c r="H786" s="24">
        <v>275968220.25600177</v>
      </c>
      <c r="I786" s="24"/>
      <c r="J786" s="23">
        <v>32927</v>
      </c>
      <c r="K786" s="25">
        <v>322790914203.19055</v>
      </c>
      <c r="L786" s="25"/>
      <c r="M786" s="23">
        <v>32768</v>
      </c>
      <c r="N786" s="25">
        <v>0</v>
      </c>
      <c r="O786" s="25"/>
      <c r="P786" s="23">
        <v>32955</v>
      </c>
      <c r="Q786" s="24">
        <v>55904436.74892126</v>
      </c>
      <c r="S786" s="23"/>
      <c r="W786" s="23">
        <v>32927</v>
      </c>
      <c r="X786" s="1">
        <f>[1]CalculateLowerTotal!N786</f>
        <v>391084470373.65942</v>
      </c>
    </row>
    <row r="787" spans="1:24" x14ac:dyDescent="0.3">
      <c r="A787" s="17">
        <v>32928</v>
      </c>
      <c r="B787" s="1">
        <v>136943419239.97093</v>
      </c>
      <c r="C787" s="1"/>
      <c r="D787" s="21">
        <v>32769</v>
      </c>
      <c r="E787" s="22">
        <v>0</v>
      </c>
      <c r="G787" s="23">
        <v>32955</v>
      </c>
      <c r="H787" s="24">
        <v>275968220.25600177</v>
      </c>
      <c r="I787" s="24"/>
      <c r="J787" s="23">
        <v>32928</v>
      </c>
      <c r="K787" s="25">
        <v>216154496303.80133</v>
      </c>
      <c r="L787" s="25"/>
      <c r="M787" s="23">
        <v>32769</v>
      </c>
      <c r="N787" s="25">
        <v>0</v>
      </c>
      <c r="O787" s="25"/>
      <c r="P787" s="23">
        <v>32983</v>
      </c>
      <c r="Q787" s="24">
        <v>55904436.74892126</v>
      </c>
      <c r="S787" s="23"/>
      <c r="W787" s="23">
        <v>32928</v>
      </c>
      <c r="X787" s="1">
        <f>[1]CalculateLowerTotal!N787</f>
        <v>236445571295.94614</v>
      </c>
    </row>
    <row r="788" spans="1:24" x14ac:dyDescent="0.3">
      <c r="A788" s="17">
        <v>32929</v>
      </c>
      <c r="B788" s="1">
        <v>84379306568.592056</v>
      </c>
      <c r="C788" s="1"/>
      <c r="D788" s="21">
        <v>32772</v>
      </c>
      <c r="E788" s="22">
        <v>0</v>
      </c>
      <c r="G788" s="23">
        <v>32734</v>
      </c>
      <c r="H788" s="24">
        <v>275968218.66555971</v>
      </c>
      <c r="I788" s="24"/>
      <c r="J788" s="23">
        <v>32929</v>
      </c>
      <c r="K788" s="25">
        <v>93352372352.849396</v>
      </c>
      <c r="L788" s="25"/>
      <c r="M788" s="23">
        <v>32772</v>
      </c>
      <c r="N788" s="25">
        <v>0</v>
      </c>
      <c r="O788" s="25"/>
      <c r="P788" s="23">
        <v>33025</v>
      </c>
      <c r="Q788" s="24">
        <v>55904436.74892126</v>
      </c>
      <c r="S788" s="23"/>
      <c r="W788" s="23">
        <v>32929</v>
      </c>
      <c r="X788" s="1">
        <f>[1]CalculateLowerTotal!N788</f>
        <v>95311903328.668121</v>
      </c>
    </row>
    <row r="789" spans="1:24" x14ac:dyDescent="0.3">
      <c r="A789" s="17">
        <v>32930</v>
      </c>
      <c r="B789" s="1">
        <v>10036945717.991587</v>
      </c>
      <c r="C789" s="1"/>
      <c r="D789" s="21">
        <v>32775</v>
      </c>
      <c r="E789" s="22">
        <v>0</v>
      </c>
      <c r="G789" s="23">
        <v>32508</v>
      </c>
      <c r="H789" s="24">
        <v>273235861.48213619</v>
      </c>
      <c r="I789" s="24"/>
      <c r="J789" s="23">
        <v>32930</v>
      </c>
      <c r="K789" s="25">
        <v>10856653324.704184</v>
      </c>
      <c r="L789" s="25"/>
      <c r="M789" s="23">
        <v>32775</v>
      </c>
      <c r="N789" s="25">
        <v>0</v>
      </c>
      <c r="O789" s="25"/>
      <c r="P789" s="23">
        <v>33058</v>
      </c>
      <c r="Q789" s="24">
        <v>55904436.74892126</v>
      </c>
      <c r="S789" s="23"/>
      <c r="W789" s="23">
        <v>32930</v>
      </c>
      <c r="X789" s="1">
        <f>[1]CalculateLowerTotal!N789</f>
        <v>10913470752.714941</v>
      </c>
    </row>
    <row r="790" spans="1:24" x14ac:dyDescent="0.3">
      <c r="A790" s="17">
        <v>32931</v>
      </c>
      <c r="B790" s="1">
        <v>8782338235.1383781</v>
      </c>
      <c r="C790" s="1"/>
      <c r="D790" s="21">
        <v>32778</v>
      </c>
      <c r="E790" s="22">
        <v>0</v>
      </c>
      <c r="G790" s="23">
        <v>32444</v>
      </c>
      <c r="H790" s="24">
        <v>273235860.68691516</v>
      </c>
      <c r="I790" s="24"/>
      <c r="J790" s="23">
        <v>32931</v>
      </c>
      <c r="K790" s="25">
        <v>9811471745.1409073</v>
      </c>
      <c r="L790" s="25"/>
      <c r="M790" s="23">
        <v>32778</v>
      </c>
      <c r="N790" s="25">
        <v>0</v>
      </c>
      <c r="O790" s="25"/>
      <c r="P790" s="23">
        <v>33101</v>
      </c>
      <c r="Q790" s="24">
        <v>55904436.74892126</v>
      </c>
      <c r="S790" s="23"/>
      <c r="W790" s="23">
        <v>32931</v>
      </c>
      <c r="X790" s="1">
        <f>[1]CalculateLowerTotal!N790</f>
        <v>15081301116.024973</v>
      </c>
    </row>
    <row r="791" spans="1:24" x14ac:dyDescent="0.3">
      <c r="A791" s="17">
        <v>32932</v>
      </c>
      <c r="B791" s="1">
        <v>8573246527.4580688</v>
      </c>
      <c r="C791" s="1"/>
      <c r="D791" s="21">
        <v>32779</v>
      </c>
      <c r="E791" s="22">
        <v>0</v>
      </c>
      <c r="G791" s="23">
        <v>32750</v>
      </c>
      <c r="H791" s="24">
        <v>267771139.16307884</v>
      </c>
      <c r="I791" s="24"/>
      <c r="J791" s="23">
        <v>32932</v>
      </c>
      <c r="K791" s="25">
        <v>8868341261.7155972</v>
      </c>
      <c r="L791" s="25"/>
      <c r="M791" s="23">
        <v>32779</v>
      </c>
      <c r="N791" s="25">
        <v>0</v>
      </c>
      <c r="O791" s="25"/>
      <c r="P791" s="23">
        <v>33149</v>
      </c>
      <c r="Q791" s="24">
        <v>55904436.74892126</v>
      </c>
      <c r="S791" s="23"/>
      <c r="W791" s="23">
        <v>32932</v>
      </c>
      <c r="X791" s="1">
        <f>[1]CalculateLowerTotal!N791</f>
        <v>8907772183.3147182</v>
      </c>
    </row>
    <row r="792" spans="1:24" x14ac:dyDescent="0.3">
      <c r="A792" s="17">
        <v>32933</v>
      </c>
      <c r="B792" s="1">
        <v>8364126201.3912029</v>
      </c>
      <c r="C792" s="1"/>
      <c r="D792" s="21">
        <v>32780</v>
      </c>
      <c r="E792" s="22">
        <v>0</v>
      </c>
      <c r="G792" s="23">
        <v>32790</v>
      </c>
      <c r="H792" s="24">
        <v>262306428.77233705</v>
      </c>
      <c r="I792" s="24"/>
      <c r="J792" s="23">
        <v>32933</v>
      </c>
      <c r="K792" s="25">
        <v>8484349978.0974407</v>
      </c>
      <c r="L792" s="25"/>
      <c r="M792" s="23">
        <v>32780</v>
      </c>
      <c r="N792" s="25">
        <v>0</v>
      </c>
      <c r="O792" s="25"/>
      <c r="P792" s="23">
        <v>33190</v>
      </c>
      <c r="Q792" s="24">
        <v>55904436.74892126</v>
      </c>
      <c r="S792" s="23"/>
      <c r="W792" s="23">
        <v>32933</v>
      </c>
      <c r="X792" s="1">
        <f>[1]CalculateLowerTotal!N792</f>
        <v>8408823884.4412861</v>
      </c>
    </row>
    <row r="793" spans="1:24" x14ac:dyDescent="0.3">
      <c r="A793" s="17">
        <v>32934</v>
      </c>
      <c r="B793" s="1">
        <v>8364126201.3912029</v>
      </c>
      <c r="C793" s="1"/>
      <c r="D793" s="21">
        <v>32781</v>
      </c>
      <c r="E793" s="22">
        <v>0</v>
      </c>
      <c r="G793" s="23">
        <v>32180</v>
      </c>
      <c r="H793" s="24">
        <v>262306425.59145293</v>
      </c>
      <c r="I793" s="24"/>
      <c r="J793" s="23">
        <v>32934</v>
      </c>
      <c r="K793" s="25">
        <v>21942331610.260994</v>
      </c>
      <c r="L793" s="25"/>
      <c r="M793" s="23">
        <v>32781</v>
      </c>
      <c r="N793" s="25">
        <v>0</v>
      </c>
      <c r="O793" s="25"/>
      <c r="P793" s="23">
        <v>32365</v>
      </c>
      <c r="Q793" s="24">
        <v>53575085.21771621</v>
      </c>
      <c r="S793" s="23"/>
      <c r="W793" s="23">
        <v>32934</v>
      </c>
      <c r="X793" s="1">
        <f>[1]CalculateLowerTotal!N793</f>
        <v>51995928418.569855</v>
      </c>
    </row>
    <row r="794" spans="1:24" x14ac:dyDescent="0.3">
      <c r="A794" s="17">
        <v>32935</v>
      </c>
      <c r="B794" s="1">
        <v>9200550268.885334</v>
      </c>
      <c r="C794" s="1"/>
      <c r="D794" s="21">
        <v>32784</v>
      </c>
      <c r="E794" s="22">
        <v>0</v>
      </c>
      <c r="G794" s="23">
        <v>33185</v>
      </c>
      <c r="H794" s="24">
        <v>254109351.65551937</v>
      </c>
      <c r="I794" s="24"/>
      <c r="J794" s="23">
        <v>32935</v>
      </c>
      <c r="K794" s="25">
        <v>60215452783.116852</v>
      </c>
      <c r="L794" s="25"/>
      <c r="M794" s="23">
        <v>32784</v>
      </c>
      <c r="N794" s="25">
        <v>0</v>
      </c>
      <c r="O794" s="25"/>
      <c r="P794" s="23">
        <v>32508</v>
      </c>
      <c r="Q794" s="24">
        <v>53575085.21771621</v>
      </c>
      <c r="S794" s="23"/>
      <c r="W794" s="23">
        <v>32935</v>
      </c>
      <c r="X794" s="1">
        <f>[1]CalculateLowerTotal!N794</f>
        <v>81112002068.547989</v>
      </c>
    </row>
    <row r="795" spans="1:24" x14ac:dyDescent="0.3">
      <c r="A795" s="17">
        <v>32936</v>
      </c>
      <c r="B795" s="1">
        <v>7945914167.6437597</v>
      </c>
      <c r="C795" s="1"/>
      <c r="D795" s="21">
        <v>32785</v>
      </c>
      <c r="E795" s="22">
        <v>0</v>
      </c>
      <c r="G795" s="23">
        <v>32259</v>
      </c>
      <c r="H795" s="24">
        <v>251376992.08643278</v>
      </c>
      <c r="I795" s="24"/>
      <c r="J795" s="23">
        <v>32936</v>
      </c>
      <c r="K795" s="25">
        <v>9388599529.2713013</v>
      </c>
      <c r="L795" s="25"/>
      <c r="M795" s="23">
        <v>32785</v>
      </c>
      <c r="N795" s="25">
        <v>0</v>
      </c>
      <c r="O795" s="25"/>
      <c r="P795" s="23">
        <v>33153</v>
      </c>
      <c r="Q795" s="24">
        <v>53575085.21771621</v>
      </c>
      <c r="S795" s="23"/>
      <c r="W795" s="23">
        <v>32936</v>
      </c>
      <c r="X795" s="1">
        <f>[1]CalculateLowerTotal!N795</f>
        <v>9611505348.8322983</v>
      </c>
    </row>
    <row r="796" spans="1:24" x14ac:dyDescent="0.3">
      <c r="A796" s="17">
        <v>32937</v>
      </c>
      <c r="B796" s="1">
        <v>7527702133.8960123</v>
      </c>
      <c r="C796" s="1"/>
      <c r="D796" s="21">
        <v>32786</v>
      </c>
      <c r="E796" s="22">
        <v>0</v>
      </c>
      <c r="G796" s="23">
        <v>32244</v>
      </c>
      <c r="H796" s="24">
        <v>248644633.3125672</v>
      </c>
      <c r="I796" s="24"/>
      <c r="J796" s="23">
        <v>32937</v>
      </c>
      <c r="K796" s="25">
        <v>7855585174.8315649</v>
      </c>
      <c r="L796" s="25"/>
      <c r="M796" s="23">
        <v>32786</v>
      </c>
      <c r="N796" s="25">
        <v>0</v>
      </c>
      <c r="O796" s="25"/>
      <c r="P796" s="23">
        <v>32180</v>
      </c>
      <c r="Q796" s="24">
        <v>51245733.686511159</v>
      </c>
      <c r="S796" s="23"/>
      <c r="W796" s="23">
        <v>32937</v>
      </c>
      <c r="X796" s="1">
        <f>[1]CalculateLowerTotal!N796</f>
        <v>7832933759.8321705</v>
      </c>
    </row>
    <row r="797" spans="1:24" x14ac:dyDescent="0.3">
      <c r="A797" s="17">
        <v>32938</v>
      </c>
      <c r="B797" s="1">
        <v>7527702133.8960123</v>
      </c>
      <c r="C797" s="1"/>
      <c r="D797" s="21">
        <v>32787</v>
      </c>
      <c r="E797" s="22">
        <v>0</v>
      </c>
      <c r="G797" s="23">
        <v>32456</v>
      </c>
      <c r="H797" s="24">
        <v>243179915.7648361</v>
      </c>
      <c r="I797" s="24"/>
      <c r="J797" s="23">
        <v>32938</v>
      </c>
      <c r="K797" s="25">
        <v>7675249494.1659956</v>
      </c>
      <c r="L797" s="25"/>
      <c r="M797" s="23">
        <v>32787</v>
      </c>
      <c r="N797" s="25">
        <v>0</v>
      </c>
      <c r="O797" s="25"/>
      <c r="P797" s="23">
        <v>32906</v>
      </c>
      <c r="Q797" s="24">
        <v>51245733.686511159</v>
      </c>
      <c r="S797" s="23"/>
      <c r="W797" s="23">
        <v>32938</v>
      </c>
      <c r="X797" s="1">
        <f>[1]CalculateLowerTotal!N797</f>
        <v>7605485053.8179512</v>
      </c>
    </row>
    <row r="798" spans="1:24" x14ac:dyDescent="0.3">
      <c r="A798" s="17">
        <v>32939</v>
      </c>
      <c r="B798" s="1">
        <v>7318610426.2173014</v>
      </c>
      <c r="C798" s="1"/>
      <c r="D798" s="21">
        <v>32788</v>
      </c>
      <c r="E798" s="22">
        <v>0</v>
      </c>
      <c r="G798" s="23">
        <v>33001</v>
      </c>
      <c r="H798" s="24">
        <v>240447559.37663364</v>
      </c>
      <c r="I798" s="24"/>
      <c r="J798" s="23">
        <v>32939</v>
      </c>
      <c r="K798" s="25">
        <v>7384187032.0187492</v>
      </c>
      <c r="L798" s="25"/>
      <c r="M798" s="23">
        <v>32788</v>
      </c>
      <c r="N798" s="25">
        <v>0</v>
      </c>
      <c r="O798" s="25"/>
      <c r="P798" s="23">
        <v>33185</v>
      </c>
      <c r="Q798" s="24">
        <v>51245733.686511159</v>
      </c>
      <c r="S798" s="23"/>
      <c r="W798" s="23">
        <v>32939</v>
      </c>
      <c r="X798" s="1">
        <f>[1]CalculateLowerTotal!N798</f>
        <v>7310345161.6985617</v>
      </c>
    </row>
    <row r="799" spans="1:24" x14ac:dyDescent="0.3">
      <c r="A799" s="17">
        <v>32940</v>
      </c>
      <c r="B799" s="1">
        <v>7109518718.5373964</v>
      </c>
      <c r="C799" s="1"/>
      <c r="D799" s="21">
        <v>32789</v>
      </c>
      <c r="E799" s="22">
        <v>0</v>
      </c>
      <c r="G799" s="23">
        <v>33141</v>
      </c>
      <c r="H799" s="24">
        <v>240447557.78619158</v>
      </c>
      <c r="I799" s="24"/>
      <c r="J799" s="23">
        <v>32940</v>
      </c>
      <c r="K799" s="25">
        <v>7150504097.1633015</v>
      </c>
      <c r="L799" s="25"/>
      <c r="M799" s="23">
        <v>32789</v>
      </c>
      <c r="N799" s="25">
        <v>0</v>
      </c>
      <c r="O799" s="25"/>
      <c r="P799" s="23">
        <v>32244</v>
      </c>
      <c r="Q799" s="24">
        <v>48916382.155306108</v>
      </c>
      <c r="S799" s="23"/>
      <c r="W799" s="23">
        <v>32940</v>
      </c>
      <c r="X799" s="1">
        <f>[1]CalculateLowerTotal!N799</f>
        <v>7078999056.1916685</v>
      </c>
    </row>
    <row r="800" spans="1:24" x14ac:dyDescent="0.3">
      <c r="A800" s="17">
        <v>32941</v>
      </c>
      <c r="B800" s="1">
        <v>7318610426.2173014</v>
      </c>
      <c r="C800" s="1"/>
      <c r="D800" s="21">
        <v>32790</v>
      </c>
      <c r="E800" s="22">
        <v>0</v>
      </c>
      <c r="G800" s="23">
        <v>32210</v>
      </c>
      <c r="H800" s="24">
        <v>237715199.012326</v>
      </c>
      <c r="I800" s="24"/>
      <c r="J800" s="23">
        <v>32941</v>
      </c>
      <c r="K800" s="25">
        <v>7828595798.2109394</v>
      </c>
      <c r="L800" s="25"/>
      <c r="M800" s="23">
        <v>32790</v>
      </c>
      <c r="N800" s="25">
        <v>0</v>
      </c>
      <c r="O800" s="25"/>
      <c r="P800" s="23">
        <v>32259</v>
      </c>
      <c r="Q800" s="24">
        <v>48916382.155306108</v>
      </c>
      <c r="S800" s="23"/>
      <c r="W800" s="23">
        <v>32941</v>
      </c>
      <c r="X800" s="1">
        <f>[1]CalculateLowerTotal!N800</f>
        <v>12908612286.629423</v>
      </c>
    </row>
    <row r="801" spans="1:24" x14ac:dyDescent="0.3">
      <c r="A801" s="17">
        <v>32942</v>
      </c>
      <c r="B801" s="1">
        <v>7945914167.6437597</v>
      </c>
      <c r="C801" s="1"/>
      <c r="D801" s="21">
        <v>32791</v>
      </c>
      <c r="E801" s="22">
        <v>0</v>
      </c>
      <c r="G801" s="23">
        <v>32751</v>
      </c>
      <c r="H801" s="24">
        <v>237715193.44577855</v>
      </c>
      <c r="I801" s="24"/>
      <c r="J801" s="23">
        <v>32942</v>
      </c>
      <c r="K801" s="25">
        <v>28580686658.971268</v>
      </c>
      <c r="L801" s="25"/>
      <c r="M801" s="23">
        <v>32791</v>
      </c>
      <c r="N801" s="25">
        <v>0</v>
      </c>
      <c r="O801" s="25"/>
      <c r="P801" s="23">
        <v>32648</v>
      </c>
      <c r="Q801" s="24">
        <v>48916382.155306108</v>
      </c>
      <c r="S801" s="23"/>
      <c r="W801" s="23">
        <v>32942</v>
      </c>
      <c r="X801" s="1">
        <f>[1]CalculateLowerTotal!N801</f>
        <v>35196748598.093498</v>
      </c>
    </row>
    <row r="802" spans="1:24" x14ac:dyDescent="0.3">
      <c r="A802" s="17">
        <v>32943</v>
      </c>
      <c r="B802" s="1">
        <v>7318610426.2173014</v>
      </c>
      <c r="C802" s="1"/>
      <c r="D802" s="21">
        <v>32792</v>
      </c>
      <c r="E802" s="22">
        <v>0</v>
      </c>
      <c r="G802" s="23">
        <v>32787</v>
      </c>
      <c r="H802" s="24">
        <v>234982841.82890251</v>
      </c>
      <c r="I802" s="24"/>
      <c r="J802" s="23">
        <v>32943</v>
      </c>
      <c r="K802" s="25">
        <v>11530941733.222198</v>
      </c>
      <c r="L802" s="25"/>
      <c r="M802" s="23">
        <v>32792</v>
      </c>
      <c r="N802" s="25">
        <v>0</v>
      </c>
      <c r="O802" s="25"/>
      <c r="P802" s="23">
        <v>33001</v>
      </c>
      <c r="Q802" s="24">
        <v>46587030.624101058</v>
      </c>
      <c r="S802" s="23"/>
      <c r="W802" s="23">
        <v>32943</v>
      </c>
      <c r="X802" s="1">
        <f>[1]CalculateLowerTotal!N802</f>
        <v>17813149805.334095</v>
      </c>
    </row>
    <row r="803" spans="1:24" x14ac:dyDescent="0.3">
      <c r="A803" s="17">
        <v>32944</v>
      </c>
      <c r="B803" s="1">
        <v>7318610426.2173014</v>
      </c>
      <c r="C803" s="1"/>
      <c r="D803" s="21">
        <v>32793</v>
      </c>
      <c r="E803" s="22">
        <v>0</v>
      </c>
      <c r="G803" s="23">
        <v>32648</v>
      </c>
      <c r="H803" s="24">
        <v>232250483.0550369</v>
      </c>
      <c r="I803" s="24"/>
      <c r="J803" s="23">
        <v>32944</v>
      </c>
      <c r="K803" s="25">
        <v>8037220756.1100149</v>
      </c>
      <c r="L803" s="25"/>
      <c r="M803" s="23">
        <v>32793</v>
      </c>
      <c r="N803" s="25">
        <v>0</v>
      </c>
      <c r="O803" s="25"/>
      <c r="P803" s="23">
        <v>32794</v>
      </c>
      <c r="Q803" s="24">
        <v>44257679.092896007</v>
      </c>
      <c r="S803" s="23"/>
      <c r="W803" s="23">
        <v>32944</v>
      </c>
      <c r="X803" s="1">
        <f>[1]CalculateLowerTotal!N803</f>
        <v>8131549915.9315338</v>
      </c>
    </row>
    <row r="804" spans="1:24" x14ac:dyDescent="0.3">
      <c r="A804" s="17">
        <v>32945</v>
      </c>
      <c r="B804" s="1">
        <v>7318610426.2173014</v>
      </c>
      <c r="C804" s="1"/>
      <c r="D804" s="21">
        <v>32794</v>
      </c>
      <c r="E804" s="22">
        <v>0</v>
      </c>
      <c r="G804" s="23">
        <v>32165</v>
      </c>
      <c r="H804" s="24">
        <v>232250482.2598159</v>
      </c>
      <c r="I804" s="24"/>
      <c r="J804" s="23">
        <v>32945</v>
      </c>
      <c r="K804" s="25">
        <v>7534466755.8339233</v>
      </c>
      <c r="L804" s="25"/>
      <c r="M804" s="23">
        <v>32794</v>
      </c>
      <c r="N804" s="25">
        <v>0</v>
      </c>
      <c r="O804" s="25"/>
      <c r="P804" s="23">
        <v>33141</v>
      </c>
      <c r="Q804" s="24">
        <v>44257679.092896007</v>
      </c>
      <c r="S804" s="23"/>
      <c r="W804" s="23">
        <v>32945</v>
      </c>
      <c r="X804" s="1">
        <f>[1]CalculateLowerTotal!N804</f>
        <v>7501050415.8372755</v>
      </c>
    </row>
    <row r="805" spans="1:24" x14ac:dyDescent="0.3">
      <c r="A805" s="17">
        <v>32946</v>
      </c>
      <c r="B805" s="1">
        <v>7318610426.2173014</v>
      </c>
      <c r="C805" s="1"/>
      <c r="D805" s="21">
        <v>32795</v>
      </c>
      <c r="E805" s="22">
        <v>0</v>
      </c>
      <c r="G805" s="23">
        <v>32804</v>
      </c>
      <c r="H805" s="24">
        <v>232250482.2598159</v>
      </c>
      <c r="I805" s="24"/>
      <c r="J805" s="23">
        <v>32946</v>
      </c>
      <c r="K805" s="25">
        <v>7403313542.0441713</v>
      </c>
      <c r="L805" s="25"/>
      <c r="M805" s="23">
        <v>32795</v>
      </c>
      <c r="N805" s="25">
        <v>0</v>
      </c>
      <c r="O805" s="25"/>
      <c r="P805" s="23">
        <v>33145</v>
      </c>
      <c r="Q805" s="24">
        <v>44257679.092896007</v>
      </c>
      <c r="S805" s="23"/>
      <c r="W805" s="23">
        <v>32946</v>
      </c>
      <c r="X805" s="1">
        <f>[1]CalculateLowerTotal!N805</f>
        <v>7329280406.6237297</v>
      </c>
    </row>
    <row r="806" spans="1:24" x14ac:dyDescent="0.3">
      <c r="A806" s="17">
        <v>32947</v>
      </c>
      <c r="B806" s="1">
        <v>7109518718.5373964</v>
      </c>
      <c r="C806" s="1"/>
      <c r="D806" s="21">
        <v>32796</v>
      </c>
      <c r="E806" s="22">
        <v>0</v>
      </c>
      <c r="G806" s="23">
        <v>32307</v>
      </c>
      <c r="H806" s="24">
        <v>229518125.07639238</v>
      </c>
      <c r="I806" s="24"/>
      <c r="J806" s="23">
        <v>32947</v>
      </c>
      <c r="K806" s="25">
        <v>7175095324.3388443</v>
      </c>
      <c r="L806" s="25"/>
      <c r="M806" s="23">
        <v>32796</v>
      </c>
      <c r="N806" s="25">
        <v>0</v>
      </c>
      <c r="O806" s="25"/>
      <c r="P806" s="23">
        <v>32165</v>
      </c>
      <c r="Q806" s="24">
        <v>41928327.561690956</v>
      </c>
      <c r="S806" s="23"/>
      <c r="W806" s="23">
        <v>32947</v>
      </c>
      <c r="X806" s="1">
        <f>[1]CalculateLowerTotal!N806</f>
        <v>7103344371.0954561</v>
      </c>
    </row>
    <row r="807" spans="1:24" x14ac:dyDescent="0.3">
      <c r="A807" s="17">
        <v>32948</v>
      </c>
      <c r="B807" s="1">
        <v>7109518718.5373964</v>
      </c>
      <c r="C807" s="1"/>
      <c r="D807" s="21">
        <v>32797</v>
      </c>
      <c r="E807" s="22">
        <v>0</v>
      </c>
      <c r="G807" s="23">
        <v>32255</v>
      </c>
      <c r="H807" s="24">
        <v>226785765.50730577</v>
      </c>
      <c r="I807" s="24"/>
      <c r="J807" s="23">
        <v>32948</v>
      </c>
      <c r="K807" s="25">
        <v>9672109553.1410885</v>
      </c>
      <c r="L807" s="25"/>
      <c r="M807" s="23">
        <v>32797</v>
      </c>
      <c r="N807" s="25">
        <v>0</v>
      </c>
      <c r="O807" s="25"/>
      <c r="P807" s="23">
        <v>32225</v>
      </c>
      <c r="Q807" s="24">
        <v>41928327.561690956</v>
      </c>
      <c r="S807" s="23"/>
      <c r="W807" s="23">
        <v>32948</v>
      </c>
      <c r="X807" s="1">
        <f>[1]CalculateLowerTotal!N807</f>
        <v>25755957083.921616</v>
      </c>
    </row>
    <row r="808" spans="1:24" x14ac:dyDescent="0.3">
      <c r="A808" s="17">
        <v>32949</v>
      </c>
      <c r="B808" s="1">
        <v>322300309158.39062</v>
      </c>
      <c r="C808" s="1"/>
      <c r="D808" s="21">
        <v>32802</v>
      </c>
      <c r="E808" s="22">
        <v>0</v>
      </c>
      <c r="G808" s="23">
        <v>32478</v>
      </c>
      <c r="H808" s="24">
        <v>226785765.50730577</v>
      </c>
      <c r="I808" s="24"/>
      <c r="J808" s="23">
        <v>32949</v>
      </c>
      <c r="K808" s="25">
        <v>1102258282882.561</v>
      </c>
      <c r="L808" s="25"/>
      <c r="M808" s="23">
        <v>32802</v>
      </c>
      <c r="N808" s="25">
        <v>0</v>
      </c>
      <c r="O808" s="25"/>
      <c r="P808" s="23">
        <v>32307</v>
      </c>
      <c r="Q808" s="24">
        <v>41928327.561690956</v>
      </c>
      <c r="S808" s="23"/>
      <c r="W808" s="23">
        <v>32949</v>
      </c>
      <c r="X808" s="1">
        <f>[1]CalculateLowerTotal!N808</f>
        <v>2040518616199.2815</v>
      </c>
    </row>
    <row r="809" spans="1:24" x14ac:dyDescent="0.3">
      <c r="A809" s="17">
        <v>32950</v>
      </c>
      <c r="B809" s="1">
        <v>178441256788.2955</v>
      </c>
      <c r="C809" s="1"/>
      <c r="D809" s="21">
        <v>32803</v>
      </c>
      <c r="E809" s="22">
        <v>0</v>
      </c>
      <c r="G809" s="23">
        <v>32314</v>
      </c>
      <c r="H809" s="24">
        <v>221321048.75479564</v>
      </c>
      <c r="I809" s="24"/>
      <c r="J809" s="23">
        <v>32950</v>
      </c>
      <c r="K809" s="25">
        <v>536821915575.16003</v>
      </c>
      <c r="L809" s="25"/>
      <c r="M809" s="23">
        <v>32803</v>
      </c>
      <c r="N809" s="25">
        <v>0</v>
      </c>
      <c r="O809" s="25"/>
      <c r="P809" s="23">
        <v>32456</v>
      </c>
      <c r="Q809" s="24">
        <v>41928327.561690956</v>
      </c>
      <c r="S809" s="23"/>
      <c r="W809" s="23">
        <v>32950</v>
      </c>
      <c r="X809" s="1">
        <f>[1]CalculateLowerTotal!N809</f>
        <v>648162317159.79395</v>
      </c>
    </row>
    <row r="810" spans="1:24" x14ac:dyDescent="0.3">
      <c r="A810" s="17">
        <v>32951</v>
      </c>
      <c r="B810" s="1">
        <v>13382613369.581083</v>
      </c>
      <c r="C810" s="1"/>
      <c r="D810" s="21">
        <v>32804</v>
      </c>
      <c r="E810" s="22">
        <v>0</v>
      </c>
      <c r="G810" s="23">
        <v>32923</v>
      </c>
      <c r="H810" s="24">
        <v>221321048.75479564</v>
      </c>
      <c r="I810" s="24"/>
      <c r="J810" s="23">
        <v>32951</v>
      </c>
      <c r="K810" s="25">
        <v>15786123296.317562</v>
      </c>
      <c r="L810" s="25"/>
      <c r="M810" s="23">
        <v>32804</v>
      </c>
      <c r="N810" s="25">
        <v>0</v>
      </c>
      <c r="O810" s="25"/>
      <c r="P810" s="23">
        <v>32804</v>
      </c>
      <c r="Q810" s="24">
        <v>41928327.561690956</v>
      </c>
      <c r="S810" s="23"/>
      <c r="W810" s="23">
        <v>32951</v>
      </c>
      <c r="X810" s="1">
        <f>[1]CalculateLowerTotal!N810</f>
        <v>21231470660.57864</v>
      </c>
    </row>
    <row r="811" spans="1:24" x14ac:dyDescent="0.3">
      <c r="A811" s="17">
        <v>32952</v>
      </c>
      <c r="B811" s="1">
        <v>125877144116.91692</v>
      </c>
      <c r="C811" s="1"/>
      <c r="D811" s="21">
        <v>32805</v>
      </c>
      <c r="E811" s="22">
        <v>0</v>
      </c>
      <c r="G811" s="23">
        <v>32988</v>
      </c>
      <c r="H811" s="24">
        <v>221321048.75479564</v>
      </c>
      <c r="I811" s="24"/>
      <c r="J811" s="23">
        <v>32952</v>
      </c>
      <c r="K811" s="25">
        <v>224437648669.97852</v>
      </c>
      <c r="L811" s="25"/>
      <c r="M811" s="23">
        <v>32805</v>
      </c>
      <c r="N811" s="25">
        <v>0</v>
      </c>
      <c r="O811" s="25"/>
      <c r="P811" s="23">
        <v>32870</v>
      </c>
      <c r="Q811" s="24">
        <v>41928327.561690956</v>
      </c>
      <c r="S811" s="23"/>
      <c r="W811" s="23">
        <v>32952</v>
      </c>
      <c r="X811" s="1">
        <f>[1]CalculateLowerTotal!N811</f>
        <v>301267023672.76819</v>
      </c>
    </row>
    <row r="812" spans="1:24" x14ac:dyDescent="0.3">
      <c r="A812" s="17">
        <v>32953</v>
      </c>
      <c r="B812" s="1">
        <v>13800825403.327997</v>
      </c>
      <c r="C812" s="1"/>
      <c r="D812" s="21">
        <v>32806</v>
      </c>
      <c r="E812" s="22">
        <v>0</v>
      </c>
      <c r="G812" s="23">
        <v>33080</v>
      </c>
      <c r="H812" s="24">
        <v>221321048.75479564</v>
      </c>
      <c r="I812" s="24"/>
      <c r="J812" s="23">
        <v>32953</v>
      </c>
      <c r="K812" s="25">
        <v>25156507890.978043</v>
      </c>
      <c r="L812" s="25"/>
      <c r="M812" s="23">
        <v>32806</v>
      </c>
      <c r="N812" s="25">
        <v>0</v>
      </c>
      <c r="O812" s="25"/>
      <c r="P812" s="23">
        <v>32923</v>
      </c>
      <c r="Q812" s="24">
        <v>41928327.561690956</v>
      </c>
      <c r="S812" s="23"/>
      <c r="W812" s="23">
        <v>32953</v>
      </c>
      <c r="X812" s="1">
        <f>[1]CalculateLowerTotal!N812</f>
        <v>29023236428.790741</v>
      </c>
    </row>
    <row r="813" spans="1:24" x14ac:dyDescent="0.3">
      <c r="A813" s="17">
        <v>32954</v>
      </c>
      <c r="B813" s="1">
        <v>11082461493.165491</v>
      </c>
      <c r="C813" s="1"/>
      <c r="D813" s="21">
        <v>32807</v>
      </c>
      <c r="E813" s="22">
        <v>0</v>
      </c>
      <c r="G813" s="23">
        <v>33145</v>
      </c>
      <c r="H813" s="24">
        <v>221321047.95957458</v>
      </c>
      <c r="I813" s="24"/>
      <c r="J813" s="23">
        <v>32954</v>
      </c>
      <c r="K813" s="25">
        <v>12186334390.093918</v>
      </c>
      <c r="L813" s="25"/>
      <c r="M813" s="23">
        <v>32807</v>
      </c>
      <c r="N813" s="25">
        <v>0</v>
      </c>
      <c r="O813" s="25"/>
      <c r="P813" s="23">
        <v>32945</v>
      </c>
      <c r="Q813" s="24">
        <v>41928327.561690956</v>
      </c>
      <c r="S813" s="23"/>
      <c r="W813" s="23">
        <v>32954</v>
      </c>
      <c r="X813" s="1">
        <f>[1]CalculateLowerTotal!N813</f>
        <v>12311382314.093641</v>
      </c>
    </row>
    <row r="814" spans="1:24" x14ac:dyDescent="0.3">
      <c r="A814" s="17">
        <v>32955</v>
      </c>
      <c r="B814" s="1">
        <v>9618762302.6320915</v>
      </c>
      <c r="C814" s="1"/>
      <c r="D814" s="21">
        <v>32808</v>
      </c>
      <c r="E814" s="22">
        <v>0</v>
      </c>
      <c r="G814" s="23">
        <v>32278</v>
      </c>
      <c r="H814" s="24">
        <v>218588689.18570903</v>
      </c>
      <c r="I814" s="24"/>
      <c r="J814" s="23">
        <v>32955</v>
      </c>
      <c r="K814" s="25">
        <v>9894730522.8880939</v>
      </c>
      <c r="L814" s="25"/>
      <c r="M814" s="23">
        <v>32808</v>
      </c>
      <c r="N814" s="25">
        <v>0</v>
      </c>
      <c r="O814" s="25"/>
      <c r="P814" s="23">
        <v>32210</v>
      </c>
      <c r="Q814" s="24">
        <v>39598976.030485906</v>
      </c>
      <c r="S814" s="23"/>
      <c r="W814" s="23">
        <v>32955</v>
      </c>
      <c r="X814" s="1">
        <f>[1]CalculateLowerTotal!N814</f>
        <v>9851687654.4081326</v>
      </c>
    </row>
    <row r="815" spans="1:24" x14ac:dyDescent="0.3">
      <c r="A815" s="17">
        <v>32956</v>
      </c>
      <c r="B815" s="1">
        <v>88528938869.649902</v>
      </c>
      <c r="C815" s="1"/>
      <c r="D815" s="21">
        <v>32809</v>
      </c>
      <c r="E815" s="22">
        <v>0</v>
      </c>
      <c r="G815" s="23">
        <v>33037</v>
      </c>
      <c r="H815" s="24">
        <v>218588689.18570903</v>
      </c>
      <c r="I815" s="24"/>
      <c r="J815" s="23">
        <v>32956</v>
      </c>
      <c r="K815" s="25">
        <v>172028750319.43036</v>
      </c>
      <c r="L815" s="25"/>
      <c r="M815" s="23">
        <v>32809</v>
      </c>
      <c r="N815" s="25">
        <v>0</v>
      </c>
      <c r="O815" s="25"/>
      <c r="P815" s="23">
        <v>32478</v>
      </c>
      <c r="Q815" s="24">
        <v>39598976.030485906</v>
      </c>
      <c r="S815" s="23"/>
      <c r="W815" s="23">
        <v>32956</v>
      </c>
      <c r="X815" s="1">
        <f>[1]CalculateLowerTotal!N815</f>
        <v>306142310569.95752</v>
      </c>
    </row>
    <row r="816" spans="1:24" x14ac:dyDescent="0.3">
      <c r="A816" s="17">
        <v>32957</v>
      </c>
      <c r="B816" s="1">
        <v>102361719667.73151</v>
      </c>
      <c r="C816" s="1"/>
      <c r="D816" s="21">
        <v>32810</v>
      </c>
      <c r="E816" s="22">
        <v>0</v>
      </c>
      <c r="G816" s="23">
        <v>32199</v>
      </c>
      <c r="H816" s="24">
        <v>215856329.61662242</v>
      </c>
      <c r="I816" s="24"/>
      <c r="J816" s="23">
        <v>32957</v>
      </c>
      <c r="K816" s="25">
        <v>187151136633.36346</v>
      </c>
      <c r="L816" s="25"/>
      <c r="M816" s="23">
        <v>32810</v>
      </c>
      <c r="N816" s="25">
        <v>0</v>
      </c>
      <c r="O816" s="25"/>
      <c r="P816" s="23">
        <v>32723</v>
      </c>
      <c r="Q816" s="24">
        <v>39598976.030485906</v>
      </c>
      <c r="S816" s="23"/>
      <c r="W816" s="23">
        <v>32957</v>
      </c>
      <c r="X816" s="1">
        <f>[1]CalculateLowerTotal!N816</f>
        <v>261716550743.46454</v>
      </c>
    </row>
    <row r="817" spans="1:24" x14ac:dyDescent="0.3">
      <c r="A817" s="17">
        <v>32958</v>
      </c>
      <c r="B817" s="1">
        <v>84379306568.592056</v>
      </c>
      <c r="C817" s="1"/>
      <c r="D817" s="21">
        <v>32813</v>
      </c>
      <c r="E817" s="22">
        <v>0</v>
      </c>
      <c r="G817" s="23">
        <v>32945</v>
      </c>
      <c r="H817" s="24">
        <v>215856329.61662242</v>
      </c>
      <c r="I817" s="24"/>
      <c r="J817" s="23">
        <v>32958</v>
      </c>
      <c r="K817" s="25">
        <v>86420378504.678238</v>
      </c>
      <c r="L817" s="25"/>
      <c r="M817" s="23">
        <v>32813</v>
      </c>
      <c r="N817" s="25">
        <v>0</v>
      </c>
      <c r="O817" s="25"/>
      <c r="P817" s="23">
        <v>32787</v>
      </c>
      <c r="Q817" s="24">
        <v>39598976.030485906</v>
      </c>
      <c r="S817" s="23"/>
      <c r="W817" s="23">
        <v>32958</v>
      </c>
      <c r="X817" s="1">
        <f>[1]CalculateLowerTotal!N817</f>
        <v>85998751518.695587</v>
      </c>
    </row>
    <row r="818" spans="1:24" x14ac:dyDescent="0.3">
      <c r="A818" s="17">
        <v>32959</v>
      </c>
      <c r="B818" s="1">
        <v>10455157751.739002</v>
      </c>
      <c r="C818" s="1"/>
      <c r="D818" s="21">
        <v>32816</v>
      </c>
      <c r="E818" s="22">
        <v>0</v>
      </c>
      <c r="G818" s="23">
        <v>32265</v>
      </c>
      <c r="H818" s="24">
        <v>210391611.67128074</v>
      </c>
      <c r="I818" s="24"/>
      <c r="J818" s="23">
        <v>32959</v>
      </c>
      <c r="K818" s="25">
        <v>10851349759.63553</v>
      </c>
      <c r="L818" s="25"/>
      <c r="M818" s="23">
        <v>32816</v>
      </c>
      <c r="N818" s="25">
        <v>0</v>
      </c>
      <c r="O818" s="25"/>
      <c r="P818" s="23">
        <v>32988</v>
      </c>
      <c r="Q818" s="24">
        <v>39598976.030485906</v>
      </c>
      <c r="S818" s="23"/>
      <c r="W818" s="23">
        <v>32959</v>
      </c>
      <c r="X818" s="1">
        <f>[1]CalculateLowerTotal!N818</f>
        <v>10810387456.444122</v>
      </c>
    </row>
    <row r="819" spans="1:24" x14ac:dyDescent="0.3">
      <c r="A819" s="17">
        <v>32960</v>
      </c>
      <c r="B819" s="1">
        <v>9409641976.5651035</v>
      </c>
      <c r="C819" s="1"/>
      <c r="D819" s="21">
        <v>32817</v>
      </c>
      <c r="E819" s="22">
        <v>0</v>
      </c>
      <c r="G819" s="23">
        <v>32171</v>
      </c>
      <c r="H819" s="24">
        <v>207659253.29502568</v>
      </c>
      <c r="I819" s="24"/>
      <c r="J819" s="23">
        <v>32960</v>
      </c>
      <c r="K819" s="25">
        <v>9581780565.2034607</v>
      </c>
      <c r="L819" s="25"/>
      <c r="M819" s="23">
        <v>32817</v>
      </c>
      <c r="N819" s="25">
        <v>0</v>
      </c>
      <c r="O819" s="25"/>
      <c r="P819" s="23">
        <v>32214</v>
      </c>
      <c r="Q819" s="24">
        <v>37269624.499280855</v>
      </c>
      <c r="S819" s="23"/>
      <c r="W819" s="23">
        <v>32960</v>
      </c>
      <c r="X819" s="1">
        <f>[1]CalculateLowerTotal!N819</f>
        <v>9502268220.2698612</v>
      </c>
    </row>
    <row r="820" spans="1:24" x14ac:dyDescent="0.3">
      <c r="A820" s="17">
        <v>32961</v>
      </c>
      <c r="B820" s="1">
        <v>10246066044.05928</v>
      </c>
      <c r="C820" s="1"/>
      <c r="D820" s="21">
        <v>32818</v>
      </c>
      <c r="E820" s="22">
        <v>0</v>
      </c>
      <c r="G820" s="23">
        <v>32723</v>
      </c>
      <c r="H820" s="24">
        <v>207659253.29502568</v>
      </c>
      <c r="I820" s="24"/>
      <c r="J820" s="23">
        <v>32961</v>
      </c>
      <c r="K820" s="25">
        <v>30826008391.230789</v>
      </c>
      <c r="L820" s="25"/>
      <c r="M820" s="23">
        <v>32818</v>
      </c>
      <c r="N820" s="25">
        <v>0</v>
      </c>
      <c r="O820" s="25"/>
      <c r="P820" s="23">
        <v>32255</v>
      </c>
      <c r="Q820" s="24">
        <v>37269624.499280855</v>
      </c>
      <c r="S820" s="23"/>
      <c r="W820" s="23">
        <v>32961</v>
      </c>
      <c r="X820" s="1">
        <f>[1]CalculateLowerTotal!N820</f>
        <v>67667728320.842018</v>
      </c>
    </row>
    <row r="821" spans="1:24" x14ac:dyDescent="0.3">
      <c r="A821" s="17">
        <v>32962</v>
      </c>
      <c r="B821" s="1">
        <v>123110638441.8933</v>
      </c>
      <c r="C821" s="1"/>
      <c r="D821" s="21">
        <v>32819</v>
      </c>
      <c r="E821" s="22">
        <v>0</v>
      </c>
      <c r="G821" s="23">
        <v>32870</v>
      </c>
      <c r="H821" s="24">
        <v>207659253.29502568</v>
      </c>
      <c r="I821" s="24"/>
      <c r="J821" s="23">
        <v>32962</v>
      </c>
      <c r="K821" s="25">
        <v>240194100595.68555</v>
      </c>
      <c r="L821" s="25"/>
      <c r="M821" s="23">
        <v>32819</v>
      </c>
      <c r="N821" s="25">
        <v>0</v>
      </c>
      <c r="O821" s="25"/>
      <c r="P821" s="23">
        <v>32265</v>
      </c>
      <c r="Q821" s="24">
        <v>37269624.499280855</v>
      </c>
      <c r="S821" s="23"/>
      <c r="W821" s="23">
        <v>32962</v>
      </c>
      <c r="X821" s="1">
        <f>[1]CalculateLowerTotal!N821</f>
        <v>428740069240.0907</v>
      </c>
    </row>
    <row r="822" spans="1:24" x14ac:dyDescent="0.3">
      <c r="A822" s="17">
        <v>32963</v>
      </c>
      <c r="B822" s="1">
        <v>322300309158.39062</v>
      </c>
      <c r="C822" s="1"/>
      <c r="D822" s="21">
        <v>32822</v>
      </c>
      <c r="E822" s="22">
        <v>0</v>
      </c>
      <c r="G822" s="23">
        <v>32225</v>
      </c>
      <c r="H822" s="24">
        <v>204926893.72593907</v>
      </c>
      <c r="I822" s="24"/>
      <c r="J822" s="23">
        <v>32963</v>
      </c>
      <c r="K822" s="25">
        <v>519649538867.91028</v>
      </c>
      <c r="L822" s="25"/>
      <c r="M822" s="23">
        <v>32822</v>
      </c>
      <c r="N822" s="25">
        <v>0</v>
      </c>
      <c r="O822" s="25"/>
      <c r="P822" s="23">
        <v>32314</v>
      </c>
      <c r="Q822" s="24">
        <v>37269624.499280855</v>
      </c>
      <c r="S822" s="23"/>
      <c r="W822" s="23">
        <v>32963</v>
      </c>
      <c r="X822" s="1">
        <f>[1]CalculateLowerTotal!N822</f>
        <v>729649503200.25598</v>
      </c>
    </row>
    <row r="823" spans="1:24" x14ac:dyDescent="0.3">
      <c r="A823" s="17">
        <v>32964</v>
      </c>
      <c r="B823" s="1">
        <v>145242936265.04599</v>
      </c>
      <c r="C823" s="1"/>
      <c r="D823" s="21">
        <v>32823</v>
      </c>
      <c r="E823" s="22">
        <v>0</v>
      </c>
      <c r="G823" s="23">
        <v>32471</v>
      </c>
      <c r="H823" s="24">
        <v>204926893.72593907</v>
      </c>
      <c r="I823" s="24"/>
      <c r="J823" s="23">
        <v>32964</v>
      </c>
      <c r="K823" s="25">
        <v>183878907300.1886</v>
      </c>
      <c r="L823" s="25"/>
      <c r="M823" s="23">
        <v>32823</v>
      </c>
      <c r="N823" s="25">
        <v>0</v>
      </c>
      <c r="O823" s="25"/>
      <c r="P823" s="23">
        <v>33216</v>
      </c>
      <c r="Q823" s="24">
        <v>37269624.499280855</v>
      </c>
      <c r="S823" s="23"/>
      <c r="W823" s="23">
        <v>32964</v>
      </c>
      <c r="X823" s="1">
        <f>[1]CalculateLowerTotal!N823</f>
        <v>378650927763.84753</v>
      </c>
    </row>
    <row r="824" spans="1:24" x14ac:dyDescent="0.3">
      <c r="A824" s="17">
        <v>32965</v>
      </c>
      <c r="B824" s="1">
        <v>262820563356.8905</v>
      </c>
      <c r="C824" s="1"/>
      <c r="D824" s="21">
        <v>32824</v>
      </c>
      <c r="E824" s="22">
        <v>0</v>
      </c>
      <c r="G824" s="23">
        <v>32340</v>
      </c>
      <c r="H824" s="24">
        <v>202194535.349684</v>
      </c>
      <c r="I824" s="24"/>
      <c r="J824" s="23">
        <v>32965</v>
      </c>
      <c r="K824" s="25">
        <v>436795230002.25171</v>
      </c>
      <c r="L824" s="25"/>
      <c r="M824" s="23">
        <v>32824</v>
      </c>
      <c r="N824" s="25">
        <v>0</v>
      </c>
      <c r="O824" s="25"/>
      <c r="P824" s="23">
        <v>32199</v>
      </c>
      <c r="Q824" s="24">
        <v>34940272.968075804</v>
      </c>
      <c r="S824" s="23"/>
      <c r="W824" s="23">
        <v>32965</v>
      </c>
      <c r="X824" s="1">
        <f>[1]CalculateLowerTotal!N824</f>
        <v>777925361972.70483</v>
      </c>
    </row>
    <row r="825" spans="1:24" x14ac:dyDescent="0.3">
      <c r="A825" s="17">
        <v>32966</v>
      </c>
      <c r="B825" s="1">
        <v>333366836704.44171</v>
      </c>
      <c r="C825" s="1"/>
      <c r="D825" s="21">
        <v>32825</v>
      </c>
      <c r="E825" s="22">
        <v>0</v>
      </c>
      <c r="G825" s="23">
        <v>33216</v>
      </c>
      <c r="H825" s="24">
        <v>202194535.349684</v>
      </c>
      <c r="I825" s="24"/>
      <c r="J825" s="23">
        <v>32966</v>
      </c>
      <c r="K825" s="25">
        <v>710576178880.5116</v>
      </c>
      <c r="L825" s="25"/>
      <c r="M825" s="23">
        <v>32825</v>
      </c>
      <c r="N825" s="25">
        <v>0</v>
      </c>
      <c r="O825" s="25"/>
      <c r="P825" s="23">
        <v>32278</v>
      </c>
      <c r="Q825" s="24">
        <v>34940272.968075804</v>
      </c>
      <c r="S825" s="23"/>
      <c r="W825" s="23">
        <v>32966</v>
      </c>
      <c r="X825" s="1">
        <f>[1]CalculateLowerTotal!N825</f>
        <v>822743653889.82495</v>
      </c>
    </row>
    <row r="826" spans="1:24" x14ac:dyDescent="0.3">
      <c r="A826" s="17">
        <v>32967</v>
      </c>
      <c r="B826" s="1">
        <v>168758360714.23032</v>
      </c>
      <c r="C826" s="1"/>
      <c r="D826" s="21">
        <v>32829</v>
      </c>
      <c r="E826" s="22">
        <v>0</v>
      </c>
      <c r="G826" s="23">
        <v>32558</v>
      </c>
      <c r="H826" s="24">
        <v>199462176.77462369</v>
      </c>
      <c r="I826" s="24"/>
      <c r="J826" s="23">
        <v>32967</v>
      </c>
      <c r="K826" s="25">
        <v>187530268539.27707</v>
      </c>
      <c r="L826" s="25"/>
      <c r="M826" s="23">
        <v>32829</v>
      </c>
      <c r="N826" s="25">
        <v>0</v>
      </c>
      <c r="O826" s="25"/>
      <c r="P826" s="23">
        <v>32340</v>
      </c>
      <c r="Q826" s="24">
        <v>34940272.968075804</v>
      </c>
      <c r="S826" s="23"/>
      <c r="W826" s="23">
        <v>32967</v>
      </c>
      <c r="X826" s="1">
        <f>[1]CalculateLowerTotal!N826</f>
        <v>201596789306.8056</v>
      </c>
    </row>
    <row r="827" spans="1:24" x14ac:dyDescent="0.3">
      <c r="A827" s="17">
        <v>32968</v>
      </c>
      <c r="B827" s="1">
        <v>20073920054.371624</v>
      </c>
      <c r="C827" s="1"/>
      <c r="D827" s="21">
        <v>32830</v>
      </c>
      <c r="E827" s="22">
        <v>0</v>
      </c>
      <c r="G827" s="23">
        <v>32232</v>
      </c>
      <c r="H827" s="24">
        <v>196729818.19956338</v>
      </c>
      <c r="I827" s="24"/>
      <c r="J827" s="23">
        <v>32968</v>
      </c>
      <c r="K827" s="25">
        <v>24601438373.626732</v>
      </c>
      <c r="L827" s="25"/>
      <c r="M827" s="23">
        <v>32830</v>
      </c>
      <c r="N827" s="25">
        <v>0</v>
      </c>
      <c r="O827" s="25"/>
      <c r="P827" s="23">
        <v>33080</v>
      </c>
      <c r="Q827" s="24">
        <v>34940272.968075804</v>
      </c>
      <c r="S827" s="23"/>
      <c r="W827" s="23">
        <v>32968</v>
      </c>
      <c r="X827" s="1">
        <f>[1]CalculateLowerTotal!N827</f>
        <v>25697130505.125477</v>
      </c>
    </row>
    <row r="828" spans="1:24" x14ac:dyDescent="0.3">
      <c r="A828" s="17">
        <v>32969</v>
      </c>
      <c r="B828" s="1">
        <v>22164951604.71946</v>
      </c>
      <c r="C828" s="1"/>
      <c r="D828" s="21">
        <v>32831</v>
      </c>
      <c r="E828" s="22">
        <v>0</v>
      </c>
      <c r="G828" s="23">
        <v>33073</v>
      </c>
      <c r="H828" s="24">
        <v>196729817.20553708</v>
      </c>
      <c r="I828" s="24"/>
      <c r="J828" s="23">
        <v>32969</v>
      </c>
      <c r="K828" s="25">
        <v>121932912193.60278</v>
      </c>
      <c r="L828" s="25"/>
      <c r="M828" s="23">
        <v>32831</v>
      </c>
      <c r="N828" s="25">
        <v>0</v>
      </c>
      <c r="O828" s="25"/>
      <c r="P828" s="23">
        <v>32471</v>
      </c>
      <c r="Q828" s="24">
        <v>32610921.43687075</v>
      </c>
      <c r="S828" s="23"/>
      <c r="W828" s="23">
        <v>32969</v>
      </c>
      <c r="X828" s="1">
        <f>[1]CalculateLowerTotal!N828</f>
        <v>430413778503.5318</v>
      </c>
    </row>
    <row r="829" spans="1:24" x14ac:dyDescent="0.3">
      <c r="A829" s="17">
        <v>32970</v>
      </c>
      <c r="B829" s="1">
        <v>254521046331.81619</v>
      </c>
      <c r="C829" s="1"/>
      <c r="D829" s="21">
        <v>32832</v>
      </c>
      <c r="E829" s="22">
        <v>0</v>
      </c>
      <c r="G829" s="23">
        <v>32577</v>
      </c>
      <c r="H829" s="24">
        <v>193997458.63047677</v>
      </c>
      <c r="I829" s="24"/>
      <c r="J829" s="23">
        <v>32970</v>
      </c>
      <c r="K829" s="25">
        <v>517681567996.13129</v>
      </c>
      <c r="L829" s="25"/>
      <c r="M829" s="23">
        <v>32832</v>
      </c>
      <c r="N829" s="25">
        <v>0</v>
      </c>
      <c r="O829" s="25"/>
      <c r="P829" s="23">
        <v>33117</v>
      </c>
      <c r="Q829" s="24">
        <v>32610921.43687075</v>
      </c>
      <c r="S829" s="23"/>
      <c r="W829" s="23">
        <v>32970</v>
      </c>
      <c r="X829" s="1">
        <f>[1]CalculateLowerTotal!N829</f>
        <v>641529119300.00146</v>
      </c>
    </row>
    <row r="830" spans="1:24" x14ac:dyDescent="0.3">
      <c r="A830" s="17">
        <v>32971</v>
      </c>
      <c r="B830" s="1">
        <v>135560040190.98186</v>
      </c>
      <c r="C830" s="1"/>
      <c r="D830" s="21">
        <v>32833</v>
      </c>
      <c r="E830" s="22">
        <v>0</v>
      </c>
      <c r="G830" s="23">
        <v>32620</v>
      </c>
      <c r="H830" s="24">
        <v>185800383.10410109</v>
      </c>
      <c r="I830" s="24"/>
      <c r="J830" s="23">
        <v>32971</v>
      </c>
      <c r="K830" s="25">
        <v>138245948734.28143</v>
      </c>
      <c r="L830" s="25"/>
      <c r="M830" s="23">
        <v>32833</v>
      </c>
      <c r="N830" s="25">
        <v>0</v>
      </c>
      <c r="O830" s="25"/>
      <c r="P830" s="23">
        <v>33209</v>
      </c>
      <c r="Q830" s="24">
        <v>32610921.43687075</v>
      </c>
      <c r="S830" s="23"/>
      <c r="W830" s="23">
        <v>32971</v>
      </c>
      <c r="X830" s="1">
        <f>[1]CalculateLowerTotal!N830</f>
        <v>137513378337.26089</v>
      </c>
    </row>
    <row r="831" spans="1:24" x14ac:dyDescent="0.3">
      <c r="A831" s="17">
        <v>32972</v>
      </c>
      <c r="B831" s="1">
        <v>16100948661.355738</v>
      </c>
      <c r="C831" s="1"/>
      <c r="D831" s="21">
        <v>32836</v>
      </c>
      <c r="E831" s="22">
        <v>0</v>
      </c>
      <c r="G831" s="23">
        <v>32832</v>
      </c>
      <c r="H831" s="24">
        <v>185800382.30888003</v>
      </c>
      <c r="I831" s="24"/>
      <c r="J831" s="23">
        <v>32972</v>
      </c>
      <c r="K831" s="25">
        <v>17215750987.01786</v>
      </c>
      <c r="L831" s="25"/>
      <c r="M831" s="23">
        <v>32836</v>
      </c>
      <c r="N831" s="25">
        <v>0</v>
      </c>
      <c r="O831" s="25"/>
      <c r="P831" s="23">
        <v>32729</v>
      </c>
      <c r="Q831" s="24">
        <v>27952218.374460641</v>
      </c>
      <c r="S831" s="23"/>
      <c r="W831" s="23">
        <v>32972</v>
      </c>
      <c r="X831" s="1">
        <f>[1]CalculateLowerTotal!N831</f>
        <v>17379020106.983906</v>
      </c>
    </row>
    <row r="832" spans="1:24" x14ac:dyDescent="0.3">
      <c r="A832" s="17">
        <v>32973</v>
      </c>
      <c r="B832" s="1">
        <v>13591705077.260704</v>
      </c>
      <c r="C832" s="1"/>
      <c r="D832" s="21">
        <v>32837</v>
      </c>
      <c r="E832" s="22">
        <v>0</v>
      </c>
      <c r="G832" s="23">
        <v>32214</v>
      </c>
      <c r="H832" s="24">
        <v>183068021.94457236</v>
      </c>
      <c r="I832" s="24"/>
      <c r="J832" s="23">
        <v>32973</v>
      </c>
      <c r="K832" s="25">
        <v>14709239748.575544</v>
      </c>
      <c r="L832" s="25"/>
      <c r="M832" s="23">
        <v>32837</v>
      </c>
      <c r="N832" s="25">
        <v>0</v>
      </c>
      <c r="O832" s="25"/>
      <c r="P832" s="23">
        <v>33037</v>
      </c>
      <c r="Q832" s="24">
        <v>27952218.374460641</v>
      </c>
      <c r="S832" s="23"/>
      <c r="W832" s="23">
        <v>32973</v>
      </c>
      <c r="X832" s="1">
        <f>[1]CalculateLowerTotal!N832</f>
        <v>14883597866.124704</v>
      </c>
    </row>
    <row r="833" spans="1:24" x14ac:dyDescent="0.3">
      <c r="A833" s="17">
        <v>32974</v>
      </c>
      <c r="B833" s="1">
        <v>123110638441.8933</v>
      </c>
      <c r="C833" s="1"/>
      <c r="D833" s="21">
        <v>32838</v>
      </c>
      <c r="E833" s="22">
        <v>0</v>
      </c>
      <c r="G833" s="23">
        <v>32885</v>
      </c>
      <c r="H833" s="24">
        <v>180335664.36353838</v>
      </c>
      <c r="I833" s="24"/>
      <c r="J833" s="23">
        <v>32974</v>
      </c>
      <c r="K833" s="25">
        <v>197130838061.03973</v>
      </c>
      <c r="L833" s="25"/>
      <c r="M833" s="23">
        <v>32838</v>
      </c>
      <c r="N833" s="25">
        <v>0</v>
      </c>
      <c r="O833" s="25"/>
      <c r="P833" s="23">
        <v>32171</v>
      </c>
      <c r="Q833" s="24">
        <v>25622866.843255587</v>
      </c>
      <c r="S833" s="23"/>
      <c r="W833" s="23">
        <v>32974</v>
      </c>
      <c r="X833" s="1">
        <f>[1]CalculateLowerTotal!N833</f>
        <v>227833085571.83319</v>
      </c>
    </row>
    <row r="834" spans="1:24" x14ac:dyDescent="0.3">
      <c r="A834" s="17">
        <v>32975</v>
      </c>
      <c r="B834" s="1">
        <v>12755309628.154039</v>
      </c>
      <c r="C834" s="1"/>
      <c r="D834" s="21">
        <v>32840</v>
      </c>
      <c r="E834" s="22">
        <v>0</v>
      </c>
      <c r="G834" s="23">
        <v>32712</v>
      </c>
      <c r="H834" s="24">
        <v>177603306.58369911</v>
      </c>
      <c r="I834" s="24"/>
      <c r="J834" s="23">
        <v>32975</v>
      </c>
      <c r="K834" s="25">
        <v>14422048400.888737</v>
      </c>
      <c r="L834" s="25"/>
      <c r="M834" s="23">
        <v>32840</v>
      </c>
      <c r="N834" s="25">
        <v>0</v>
      </c>
      <c r="O834" s="25"/>
      <c r="P834" s="23">
        <v>33073</v>
      </c>
      <c r="Q834" s="24">
        <v>25622866.843255587</v>
      </c>
      <c r="S834" s="23"/>
      <c r="W834" s="23">
        <v>32975</v>
      </c>
      <c r="X834" s="1">
        <f>[1]CalculateLowerTotal!N834</f>
        <v>14634218707.255596</v>
      </c>
    </row>
    <row r="835" spans="1:24" x14ac:dyDescent="0.3">
      <c r="A835" s="17">
        <v>32976</v>
      </c>
      <c r="B835" s="1">
        <v>11500673526.912903</v>
      </c>
      <c r="C835" s="1"/>
      <c r="D835" s="21">
        <v>32841</v>
      </c>
      <c r="E835" s="22">
        <v>0</v>
      </c>
      <c r="G835" s="23">
        <v>32394</v>
      </c>
      <c r="H835" s="24">
        <v>177603305.78847808</v>
      </c>
      <c r="I835" s="24"/>
      <c r="J835" s="23">
        <v>32976</v>
      </c>
      <c r="K835" s="25">
        <v>12858655789.810829</v>
      </c>
      <c r="L835" s="25"/>
      <c r="M835" s="23">
        <v>32841</v>
      </c>
      <c r="N835" s="25">
        <v>0</v>
      </c>
      <c r="O835" s="25"/>
      <c r="P835" s="23">
        <v>32558</v>
      </c>
      <c r="Q835" s="24">
        <v>23293515.312050533</v>
      </c>
      <c r="S835" s="23"/>
      <c r="W835" s="23">
        <v>32976</v>
      </c>
      <c r="X835" s="1">
        <f>[1]CalculateLowerTotal!N835</f>
        <v>13135376412.430611</v>
      </c>
    </row>
    <row r="836" spans="1:24" x14ac:dyDescent="0.3">
      <c r="A836" s="17">
        <v>32977</v>
      </c>
      <c r="B836" s="1">
        <v>10664278077.806095</v>
      </c>
      <c r="C836" s="1"/>
      <c r="D836" s="21">
        <v>32842</v>
      </c>
      <c r="E836" s="22">
        <v>0</v>
      </c>
      <c r="G836" s="23">
        <v>32838</v>
      </c>
      <c r="H836" s="24">
        <v>172138588.63835746</v>
      </c>
      <c r="I836" s="24"/>
      <c r="J836" s="23">
        <v>32977</v>
      </c>
      <c r="K836" s="25">
        <v>36788332416.991974</v>
      </c>
      <c r="L836" s="25"/>
      <c r="M836" s="23">
        <v>32842</v>
      </c>
      <c r="N836" s="25">
        <v>0</v>
      </c>
      <c r="O836" s="25"/>
      <c r="P836" s="23">
        <v>33031</v>
      </c>
      <c r="Q836" s="24">
        <v>23293515.312050533</v>
      </c>
      <c r="S836" s="23"/>
      <c r="W836" s="23">
        <v>32977</v>
      </c>
      <c r="X836" s="1">
        <f>[1]CalculateLowerTotal!N836</f>
        <v>212102575308.82828</v>
      </c>
    </row>
    <row r="837" spans="1:24" x14ac:dyDescent="0.3">
      <c r="A837" s="17">
        <v>32978</v>
      </c>
      <c r="B837" s="1">
        <v>426044903029.16333</v>
      </c>
      <c r="C837" s="1"/>
      <c r="D837" s="21">
        <v>32843</v>
      </c>
      <c r="E837" s="22">
        <v>0</v>
      </c>
      <c r="G837" s="23">
        <v>32960</v>
      </c>
      <c r="H837" s="24">
        <v>172138588.63835746</v>
      </c>
      <c r="I837" s="24"/>
      <c r="J837" s="23">
        <v>32978</v>
      </c>
      <c r="K837" s="25">
        <v>1615036095845.1257</v>
      </c>
      <c r="L837" s="25"/>
      <c r="M837" s="23">
        <v>32843</v>
      </c>
      <c r="N837" s="25">
        <v>0</v>
      </c>
      <c r="O837" s="25"/>
      <c r="P837" s="23">
        <v>33087</v>
      </c>
      <c r="Q837" s="24">
        <v>23293515.312050533</v>
      </c>
      <c r="S837" s="23"/>
      <c r="W837" s="23">
        <v>32978</v>
      </c>
      <c r="X837" s="1">
        <f>[1]CalculateLowerTotal!N837</f>
        <v>2365626745753.812</v>
      </c>
    </row>
    <row r="838" spans="1:24" x14ac:dyDescent="0.3">
      <c r="A838" s="17">
        <v>32979</v>
      </c>
      <c r="B838" s="1">
        <v>123110638441.8933</v>
      </c>
      <c r="C838" s="1"/>
      <c r="D838" s="21">
        <v>32844</v>
      </c>
      <c r="E838" s="22">
        <v>0</v>
      </c>
      <c r="G838" s="23">
        <v>32549</v>
      </c>
      <c r="H838" s="24">
        <v>172138587.64433113</v>
      </c>
      <c r="I838" s="24"/>
      <c r="J838" s="23">
        <v>32979</v>
      </c>
      <c r="K838" s="25">
        <v>125288328278.89975</v>
      </c>
      <c r="L838" s="25"/>
      <c r="M838" s="23">
        <v>32844</v>
      </c>
      <c r="N838" s="25">
        <v>0</v>
      </c>
      <c r="O838" s="25"/>
      <c r="P838" s="23">
        <v>32232</v>
      </c>
      <c r="Q838" s="24">
        <v>20964163.780845478</v>
      </c>
      <c r="S838" s="23"/>
      <c r="W838" s="23">
        <v>32979</v>
      </c>
      <c r="X838" s="1">
        <f>[1]CalculateLowerTotal!N838</f>
        <v>124475692444.83005</v>
      </c>
    </row>
    <row r="839" spans="1:24" x14ac:dyDescent="0.3">
      <c r="A839" s="17">
        <v>32980</v>
      </c>
      <c r="B839" s="1">
        <v>110661236692.80458</v>
      </c>
      <c r="C839" s="1"/>
      <c r="D839" s="21">
        <v>32845</v>
      </c>
      <c r="E839" s="22">
        <v>0</v>
      </c>
      <c r="G839" s="23">
        <v>33203</v>
      </c>
      <c r="H839" s="24">
        <v>172138587.64433113</v>
      </c>
      <c r="I839" s="24"/>
      <c r="J839" s="23">
        <v>32980</v>
      </c>
      <c r="K839" s="25">
        <v>153472266716.56601</v>
      </c>
      <c r="L839" s="25"/>
      <c r="M839" s="23">
        <v>32845</v>
      </c>
      <c r="N839" s="25">
        <v>0</v>
      </c>
      <c r="O839" s="25"/>
      <c r="P839" s="23">
        <v>32295</v>
      </c>
      <c r="Q839" s="24">
        <v>20964163.780845478</v>
      </c>
      <c r="S839" s="23"/>
      <c r="W839" s="23">
        <v>32980</v>
      </c>
      <c r="X839" s="1">
        <f>[1]CalculateLowerTotal!N839</f>
        <v>225211015192.72711</v>
      </c>
    </row>
    <row r="840" spans="1:24" x14ac:dyDescent="0.3">
      <c r="A840" s="17">
        <v>32981</v>
      </c>
      <c r="B840" s="1">
        <v>95445329268.692047</v>
      </c>
      <c r="C840" s="1"/>
      <c r="D840" s="21">
        <v>32846</v>
      </c>
      <c r="E840" s="22">
        <v>0</v>
      </c>
      <c r="G840" s="23">
        <v>33031</v>
      </c>
      <c r="H840" s="24">
        <v>172138587.04791534</v>
      </c>
      <c r="I840" s="24"/>
      <c r="J840" s="23">
        <v>32981</v>
      </c>
      <c r="K840" s="25">
        <v>123441075959.44086</v>
      </c>
      <c r="L840" s="25"/>
      <c r="M840" s="23">
        <v>32846</v>
      </c>
      <c r="N840" s="25">
        <v>0</v>
      </c>
      <c r="O840" s="25"/>
      <c r="P840" s="23">
        <v>32394</v>
      </c>
      <c r="Q840" s="24">
        <v>20964163.780845478</v>
      </c>
      <c r="S840" s="23"/>
      <c r="W840" s="23">
        <v>32981</v>
      </c>
      <c r="X840" s="1">
        <f>[1]CalculateLowerTotal!N840</f>
        <v>130694822384.89876</v>
      </c>
    </row>
    <row r="841" spans="1:24" x14ac:dyDescent="0.3">
      <c r="A841" s="17">
        <v>32982</v>
      </c>
      <c r="B841" s="1">
        <v>11709793852.980072</v>
      </c>
      <c r="C841" s="1"/>
      <c r="D841" s="21">
        <v>32847</v>
      </c>
      <c r="E841" s="22">
        <v>0</v>
      </c>
      <c r="G841" s="23">
        <v>32794</v>
      </c>
      <c r="H841" s="24">
        <v>169406229.26807606</v>
      </c>
      <c r="I841" s="24"/>
      <c r="J841" s="23">
        <v>32982</v>
      </c>
      <c r="K841" s="25">
        <v>12901102225.10565</v>
      </c>
      <c r="L841" s="25"/>
      <c r="M841" s="23">
        <v>32847</v>
      </c>
      <c r="N841" s="25">
        <v>0</v>
      </c>
      <c r="O841" s="25"/>
      <c r="P841" s="23">
        <v>32577</v>
      </c>
      <c r="Q841" s="24">
        <v>20964163.780845478</v>
      </c>
      <c r="S841" s="23"/>
      <c r="W841" s="23">
        <v>32982</v>
      </c>
      <c r="X841" s="1">
        <f>[1]CalculateLowerTotal!N841</f>
        <v>13019002471.602669</v>
      </c>
    </row>
    <row r="842" spans="1:24" x14ac:dyDescent="0.3">
      <c r="A842" s="17">
        <v>32983</v>
      </c>
      <c r="B842" s="1">
        <v>11082461493.165491</v>
      </c>
      <c r="C842" s="1"/>
      <c r="D842" s="21">
        <v>32849</v>
      </c>
      <c r="E842" s="22">
        <v>0</v>
      </c>
      <c r="G842" s="23">
        <v>32388</v>
      </c>
      <c r="H842" s="24">
        <v>169406229.06927082</v>
      </c>
      <c r="I842" s="24"/>
      <c r="J842" s="23">
        <v>32983</v>
      </c>
      <c r="K842" s="25">
        <v>11377556226.428993</v>
      </c>
      <c r="L842" s="25"/>
      <c r="M842" s="23">
        <v>32849</v>
      </c>
      <c r="N842" s="25">
        <v>0</v>
      </c>
      <c r="O842" s="25"/>
      <c r="P842" s="23">
        <v>32832</v>
      </c>
      <c r="Q842" s="24">
        <v>20964163.780845478</v>
      </c>
      <c r="S842" s="23"/>
      <c r="W842" s="23">
        <v>32983</v>
      </c>
      <c r="X842" s="1">
        <f>[1]CalculateLowerTotal!N842</f>
        <v>11319685100.913624</v>
      </c>
    </row>
    <row r="843" spans="1:24" x14ac:dyDescent="0.3">
      <c r="A843" s="17">
        <v>32984</v>
      </c>
      <c r="B843" s="1">
        <v>132793534515.95753</v>
      </c>
      <c r="C843" s="1"/>
      <c r="D843" s="21">
        <v>32851</v>
      </c>
      <c r="E843" s="22">
        <v>0</v>
      </c>
      <c r="G843" s="23">
        <v>33173</v>
      </c>
      <c r="H843" s="24">
        <v>169406229.06927082</v>
      </c>
      <c r="I843" s="24"/>
      <c r="J843" s="23">
        <v>32984</v>
      </c>
      <c r="K843" s="25">
        <v>246430433922.18097</v>
      </c>
      <c r="L843" s="25"/>
      <c r="M843" s="23">
        <v>32851</v>
      </c>
      <c r="N843" s="25">
        <v>0</v>
      </c>
      <c r="O843" s="25"/>
      <c r="P843" s="23">
        <v>32885</v>
      </c>
      <c r="Q843" s="24">
        <v>20964163.780845478</v>
      </c>
      <c r="S843" s="23"/>
      <c r="W843" s="23">
        <v>32984</v>
      </c>
      <c r="X843" s="1">
        <f>[1]CalculateLowerTotal!N843</f>
        <v>362499704940.96698</v>
      </c>
    </row>
    <row r="844" spans="1:24" x14ac:dyDescent="0.3">
      <c r="A844" s="17">
        <v>32985</v>
      </c>
      <c r="B844" s="1">
        <v>89912317918.643158</v>
      </c>
      <c r="C844" s="1"/>
      <c r="D844" s="21">
        <v>32852</v>
      </c>
      <c r="E844" s="22">
        <v>0</v>
      </c>
      <c r="G844" s="23">
        <v>33197</v>
      </c>
      <c r="H844" s="24">
        <v>169406229.06927082</v>
      </c>
      <c r="I844" s="24"/>
      <c r="J844" s="23">
        <v>32985</v>
      </c>
      <c r="K844" s="25">
        <v>104033147371.60132</v>
      </c>
      <c r="L844" s="25"/>
      <c r="M844" s="23">
        <v>32852</v>
      </c>
      <c r="N844" s="25">
        <v>0</v>
      </c>
      <c r="O844" s="25"/>
      <c r="P844" s="23">
        <v>32144</v>
      </c>
      <c r="Q844" s="24">
        <v>18634812.249640424</v>
      </c>
      <c r="S844" s="23"/>
      <c r="W844" s="23">
        <v>32985</v>
      </c>
      <c r="X844" s="1">
        <f>[1]CalculateLowerTotal!N844</f>
        <v>108166305733.8322</v>
      </c>
    </row>
    <row r="845" spans="1:24" x14ac:dyDescent="0.3">
      <c r="A845" s="17">
        <v>32986</v>
      </c>
      <c r="B845" s="1">
        <v>11709793852.980072</v>
      </c>
      <c r="C845" s="1"/>
      <c r="D845" s="21">
        <v>32853</v>
      </c>
      <c r="E845" s="22">
        <v>0</v>
      </c>
      <c r="G845" s="23">
        <v>33209</v>
      </c>
      <c r="H845" s="24">
        <v>169406228.87046555</v>
      </c>
      <c r="I845" s="24"/>
      <c r="J845" s="23">
        <v>32986</v>
      </c>
      <c r="K845" s="25">
        <v>16873951725.059177</v>
      </c>
      <c r="L845" s="25"/>
      <c r="M845" s="23">
        <v>32853</v>
      </c>
      <c r="N845" s="25">
        <v>0</v>
      </c>
      <c r="O845" s="25"/>
      <c r="P845" s="23">
        <v>32620</v>
      </c>
      <c r="Q845" s="24">
        <v>18634812.249640424</v>
      </c>
      <c r="S845" s="23"/>
      <c r="W845" s="23">
        <v>32986</v>
      </c>
      <c r="X845" s="1">
        <f>[1]CalculateLowerTotal!N845</f>
        <v>18361381188.696556</v>
      </c>
    </row>
    <row r="846" spans="1:24" x14ac:dyDescent="0.3">
      <c r="A846" s="17">
        <v>32987</v>
      </c>
      <c r="B846" s="1">
        <v>10873369785.486208</v>
      </c>
      <c r="C846" s="1"/>
      <c r="D846" s="21">
        <v>32856</v>
      </c>
      <c r="E846" s="22">
        <v>0</v>
      </c>
      <c r="G846" s="23">
        <v>32526</v>
      </c>
      <c r="H846" s="24">
        <v>166673870.49421051</v>
      </c>
      <c r="I846" s="24"/>
      <c r="J846" s="23">
        <v>32987</v>
      </c>
      <c r="K846" s="25">
        <v>11578318323.696451</v>
      </c>
      <c r="L846" s="25"/>
      <c r="M846" s="23">
        <v>32856</v>
      </c>
      <c r="N846" s="25">
        <v>0</v>
      </c>
      <c r="O846" s="25"/>
      <c r="P846" s="23">
        <v>33063</v>
      </c>
      <c r="Q846" s="24">
        <v>18634812.249640424</v>
      </c>
      <c r="S846" s="23"/>
      <c r="W846" s="23">
        <v>32987</v>
      </c>
      <c r="X846" s="1">
        <f>[1]CalculateLowerTotal!N846</f>
        <v>11611613640.998848</v>
      </c>
    </row>
    <row r="847" spans="1:24" x14ac:dyDescent="0.3">
      <c r="A847" s="17">
        <v>32988</v>
      </c>
      <c r="B847" s="1">
        <v>10246066044.05928</v>
      </c>
      <c r="C847" s="1"/>
      <c r="D847" s="21">
        <v>32858</v>
      </c>
      <c r="E847" s="22">
        <v>0</v>
      </c>
      <c r="G847" s="23">
        <v>33087</v>
      </c>
      <c r="H847" s="24">
        <v>166673870.29540524</v>
      </c>
      <c r="I847" s="24"/>
      <c r="J847" s="23">
        <v>32988</v>
      </c>
      <c r="K847" s="25">
        <v>10467387092.814075</v>
      </c>
      <c r="L847" s="25"/>
      <c r="M847" s="23">
        <v>32858</v>
      </c>
      <c r="N847" s="25">
        <v>0</v>
      </c>
      <c r="O847" s="25"/>
      <c r="P847" s="23">
        <v>32549</v>
      </c>
      <c r="Q847" s="24">
        <v>16305460.718435369</v>
      </c>
      <c r="S847" s="23"/>
      <c r="W847" s="23">
        <v>32988</v>
      </c>
      <c r="X847" s="1">
        <f>[1]CalculateLowerTotal!N847</f>
        <v>10402312197.91642</v>
      </c>
    </row>
    <row r="848" spans="1:24" x14ac:dyDescent="0.3">
      <c r="A848" s="17">
        <v>32989</v>
      </c>
      <c r="B848" s="1">
        <v>10036945717.991587</v>
      </c>
      <c r="C848" s="1"/>
      <c r="D848" s="21">
        <v>32859</v>
      </c>
      <c r="E848" s="22">
        <v>0</v>
      </c>
      <c r="G848" s="23">
        <v>33063</v>
      </c>
      <c r="H848" s="24">
        <v>166673869.89779472</v>
      </c>
      <c r="I848" s="24"/>
      <c r="J848" s="23">
        <v>32989</v>
      </c>
      <c r="K848" s="25">
        <v>10121648833.619652</v>
      </c>
      <c r="L848" s="25"/>
      <c r="M848" s="23">
        <v>32859</v>
      </c>
      <c r="N848" s="25">
        <v>0</v>
      </c>
      <c r="O848" s="25"/>
      <c r="P848" s="23">
        <v>32570</v>
      </c>
      <c r="Q848" s="24">
        <v>16305460.718435369</v>
      </c>
      <c r="S848" s="23"/>
      <c r="W848" s="23">
        <v>32989</v>
      </c>
      <c r="X848" s="1">
        <f>[1]CalculateLowerTotal!N848</f>
        <v>10020432345.283455</v>
      </c>
    </row>
    <row r="849" spans="1:24" x14ac:dyDescent="0.3">
      <c r="A849" s="17">
        <v>32990</v>
      </c>
      <c r="B849" s="1">
        <v>10036945717.991587</v>
      </c>
      <c r="C849" s="1"/>
      <c r="D849" s="21">
        <v>32860</v>
      </c>
      <c r="E849" s="22">
        <v>0</v>
      </c>
      <c r="G849" s="23">
        <v>32818</v>
      </c>
      <c r="H849" s="24">
        <v>163941512.11795545</v>
      </c>
      <c r="I849" s="24"/>
      <c r="J849" s="23">
        <v>32990</v>
      </c>
      <c r="K849" s="25">
        <v>10102522323.793034</v>
      </c>
      <c r="L849" s="25"/>
      <c r="M849" s="23">
        <v>32860</v>
      </c>
      <c r="N849" s="25">
        <v>0</v>
      </c>
      <c r="O849" s="25"/>
      <c r="P849" s="23">
        <v>32838</v>
      </c>
      <c r="Q849" s="24">
        <v>16305460.718435369</v>
      </c>
      <c r="S849" s="23"/>
      <c r="W849" s="23">
        <v>32990</v>
      </c>
      <c r="X849" s="1">
        <f>[1]CalculateLowerTotal!N849</f>
        <v>10001497100.555103</v>
      </c>
    </row>
    <row r="850" spans="1:24" x14ac:dyDescent="0.3">
      <c r="A850" s="17">
        <v>32991</v>
      </c>
      <c r="B850" s="1">
        <v>9200550268.885334</v>
      </c>
      <c r="C850" s="1"/>
      <c r="D850" s="21">
        <v>32861</v>
      </c>
      <c r="E850" s="22">
        <v>0</v>
      </c>
      <c r="G850" s="23">
        <v>33113</v>
      </c>
      <c r="H850" s="24">
        <v>163941511.32273442</v>
      </c>
      <c r="I850" s="24"/>
      <c r="J850" s="23">
        <v>32991</v>
      </c>
      <c r="K850" s="25">
        <v>9208747344.6105156</v>
      </c>
      <c r="L850" s="25"/>
      <c r="M850" s="23">
        <v>32861</v>
      </c>
      <c r="N850" s="25">
        <v>0</v>
      </c>
      <c r="O850" s="25"/>
      <c r="P850" s="23">
        <v>32960</v>
      </c>
      <c r="Q850" s="24">
        <v>16305460.718435369</v>
      </c>
      <c r="S850" s="23"/>
      <c r="W850" s="23">
        <v>32991</v>
      </c>
      <c r="X850" s="1">
        <f>[1]CalculateLowerTotal!N850</f>
        <v>9116659871.1644096</v>
      </c>
    </row>
    <row r="851" spans="1:24" x14ac:dyDescent="0.3">
      <c r="A851" s="17">
        <v>32992</v>
      </c>
      <c r="B851" s="1">
        <v>192274037586.37476</v>
      </c>
      <c r="C851" s="1"/>
      <c r="D851" s="21">
        <v>32862</v>
      </c>
      <c r="E851" s="22">
        <v>0</v>
      </c>
      <c r="G851" s="23">
        <v>33117</v>
      </c>
      <c r="H851" s="24">
        <v>161209153.74170041</v>
      </c>
      <c r="I851" s="24"/>
      <c r="J851" s="23">
        <v>32992</v>
      </c>
      <c r="K851" s="25">
        <v>458268147396.98236</v>
      </c>
      <c r="L851" s="25"/>
      <c r="M851" s="23">
        <v>32862</v>
      </c>
      <c r="N851" s="25">
        <v>0</v>
      </c>
      <c r="O851" s="25"/>
      <c r="P851" s="23">
        <v>33113</v>
      </c>
      <c r="Q851" s="24">
        <v>16305460.718435369</v>
      </c>
      <c r="S851" s="23"/>
      <c r="W851" s="23">
        <v>32992</v>
      </c>
      <c r="X851" s="1">
        <f>[1]CalculateLowerTotal!N851</f>
        <v>1044844903002.765</v>
      </c>
    </row>
    <row r="852" spans="1:24" x14ac:dyDescent="0.3">
      <c r="A852" s="17">
        <v>32993</v>
      </c>
      <c r="B852" s="1">
        <v>243454771208.76242</v>
      </c>
      <c r="C852" s="1"/>
      <c r="D852" s="21">
        <v>32863</v>
      </c>
      <c r="E852" s="22">
        <v>0</v>
      </c>
      <c r="G852" s="23">
        <v>32570</v>
      </c>
      <c r="H852" s="24">
        <v>161209152.94647938</v>
      </c>
      <c r="I852" s="24"/>
      <c r="J852" s="23">
        <v>32993</v>
      </c>
      <c r="K852" s="25">
        <v>634082556003.21887</v>
      </c>
      <c r="L852" s="25"/>
      <c r="M852" s="23">
        <v>32863</v>
      </c>
      <c r="N852" s="25">
        <v>0</v>
      </c>
      <c r="O852" s="25"/>
      <c r="P852" s="23">
        <v>33163</v>
      </c>
      <c r="Q852" s="24">
        <v>16305460.718435369</v>
      </c>
      <c r="S852" s="23"/>
      <c r="W852" s="23">
        <v>32993</v>
      </c>
      <c r="X852" s="1">
        <f>[1]CalculateLowerTotal!N852</f>
        <v>795361123915.39136</v>
      </c>
    </row>
    <row r="853" spans="1:24" x14ac:dyDescent="0.3">
      <c r="A853" s="17">
        <v>32994</v>
      </c>
      <c r="B853" s="1">
        <v>98211834943.71582</v>
      </c>
      <c r="C853" s="1"/>
      <c r="D853" s="21">
        <v>32864</v>
      </c>
      <c r="E853" s="22">
        <v>0</v>
      </c>
      <c r="G853" s="23">
        <v>32156</v>
      </c>
      <c r="H853" s="24">
        <v>161209152.74767411</v>
      </c>
      <c r="I853" s="24"/>
      <c r="J853" s="23">
        <v>32994</v>
      </c>
      <c r="K853" s="25">
        <v>188592794110.15186</v>
      </c>
      <c r="L853" s="25"/>
      <c r="M853" s="23">
        <v>32864</v>
      </c>
      <c r="N853" s="25">
        <v>0</v>
      </c>
      <c r="O853" s="25"/>
      <c r="P853" s="23">
        <v>33173</v>
      </c>
      <c r="Q853" s="24">
        <v>16305460.718435369</v>
      </c>
      <c r="S853" s="23"/>
      <c r="W853" s="23">
        <v>32994</v>
      </c>
      <c r="X853" s="1">
        <f>[1]CalculateLowerTotal!N853</f>
        <v>215954204724.32236</v>
      </c>
    </row>
    <row r="854" spans="1:24" x14ac:dyDescent="0.3">
      <c r="A854" s="17">
        <v>32995</v>
      </c>
      <c r="B854" s="1">
        <v>76079537120.560379</v>
      </c>
      <c r="C854" s="1"/>
      <c r="D854" s="21">
        <v>32865</v>
      </c>
      <c r="E854" s="22">
        <v>0</v>
      </c>
      <c r="G854" s="23">
        <v>32659</v>
      </c>
      <c r="H854" s="24">
        <v>158476794.37141907</v>
      </c>
      <c r="I854" s="24"/>
      <c r="J854" s="23">
        <v>32995</v>
      </c>
      <c r="K854" s="25">
        <v>79292790927.891754</v>
      </c>
      <c r="L854" s="25"/>
      <c r="M854" s="23">
        <v>32865</v>
      </c>
      <c r="N854" s="25">
        <v>0</v>
      </c>
      <c r="O854" s="25"/>
      <c r="P854" s="23">
        <v>33203</v>
      </c>
      <c r="Q854" s="24">
        <v>16305460.718435369</v>
      </c>
      <c r="S854" s="23"/>
      <c r="W854" s="23">
        <v>32995</v>
      </c>
      <c r="X854" s="1">
        <f>[1]CalculateLowerTotal!N854</f>
        <v>79394334035.553513</v>
      </c>
    </row>
    <row r="855" spans="1:24" x14ac:dyDescent="0.3">
      <c r="A855" s="17">
        <v>32996</v>
      </c>
      <c r="B855" s="1">
        <v>10036945717.991587</v>
      </c>
      <c r="C855" s="1"/>
      <c r="D855" s="21">
        <v>32866</v>
      </c>
      <c r="E855" s="22">
        <v>0</v>
      </c>
      <c r="G855" s="23">
        <v>32299</v>
      </c>
      <c r="H855" s="24">
        <v>158476794.1726138</v>
      </c>
      <c r="I855" s="24"/>
      <c r="J855" s="23">
        <v>32996</v>
      </c>
      <c r="K855" s="25">
        <v>11733740444.196991</v>
      </c>
      <c r="L855" s="25"/>
      <c r="M855" s="23">
        <v>32866</v>
      </c>
      <c r="N855" s="25">
        <v>0</v>
      </c>
      <c r="O855" s="25"/>
      <c r="P855" s="23">
        <v>32156</v>
      </c>
      <c r="Q855" s="24">
        <v>13976109.187230317</v>
      </c>
      <c r="S855" s="23"/>
      <c r="W855" s="23">
        <v>32996</v>
      </c>
      <c r="X855" s="1">
        <f>[1]CalculateLowerTotal!N855</f>
        <v>12089261410.080673</v>
      </c>
    </row>
    <row r="856" spans="1:24" x14ac:dyDescent="0.3">
      <c r="A856" s="17">
        <v>32997</v>
      </c>
      <c r="B856" s="1">
        <v>9200550268.885334</v>
      </c>
      <c r="C856" s="1"/>
      <c r="D856" s="21">
        <v>32867</v>
      </c>
      <c r="E856" s="22">
        <v>0</v>
      </c>
      <c r="G856" s="23">
        <v>32891</v>
      </c>
      <c r="H856" s="24">
        <v>155744435.59755349</v>
      </c>
      <c r="I856" s="24"/>
      <c r="J856" s="23">
        <v>32997</v>
      </c>
      <c r="K856" s="25">
        <v>30719291677.411808</v>
      </c>
      <c r="L856" s="25"/>
      <c r="M856" s="23">
        <v>32867</v>
      </c>
      <c r="N856" s="25">
        <v>0</v>
      </c>
      <c r="O856" s="25"/>
      <c r="P856" s="23">
        <v>32299</v>
      </c>
      <c r="Q856" s="24">
        <v>13976109.187230317</v>
      </c>
      <c r="S856" s="23"/>
      <c r="W856" s="23">
        <v>32997</v>
      </c>
      <c r="X856" s="1">
        <f>[1]CalculateLowerTotal!N856</f>
        <v>127259054128.60292</v>
      </c>
    </row>
    <row r="857" spans="1:24" x14ac:dyDescent="0.3">
      <c r="A857" s="17">
        <v>32998</v>
      </c>
      <c r="B857" s="1">
        <v>165991855039.20685</v>
      </c>
      <c r="C857" s="1"/>
      <c r="D857" s="21">
        <v>32869</v>
      </c>
      <c r="E857" s="22">
        <v>0</v>
      </c>
      <c r="G857" s="23">
        <v>33163</v>
      </c>
      <c r="H857" s="24">
        <v>153012077.81771421</v>
      </c>
      <c r="I857" s="24"/>
      <c r="J857" s="23">
        <v>32998</v>
      </c>
      <c r="K857" s="25">
        <v>635543048082.48901</v>
      </c>
      <c r="L857" s="25"/>
      <c r="M857" s="23">
        <v>32869</v>
      </c>
      <c r="N857" s="25">
        <v>0</v>
      </c>
      <c r="O857" s="25"/>
      <c r="P857" s="23">
        <v>32388</v>
      </c>
      <c r="Q857" s="24">
        <v>13976109.187230317</v>
      </c>
      <c r="S857" s="23"/>
      <c r="W857" s="23">
        <v>32998</v>
      </c>
      <c r="X857" s="1">
        <f>[1]CalculateLowerTotal!N857</f>
        <v>1143997367497.8518</v>
      </c>
    </row>
    <row r="858" spans="1:24" x14ac:dyDescent="0.3">
      <c r="A858" s="17">
        <v>32999</v>
      </c>
      <c r="B858" s="1">
        <v>9618762302.6320915</v>
      </c>
      <c r="C858" s="1"/>
      <c r="D858" s="21">
        <v>32870</v>
      </c>
      <c r="E858" s="22">
        <v>0</v>
      </c>
      <c r="G858" s="23">
        <v>33051</v>
      </c>
      <c r="H858" s="24">
        <v>150279719.24265391</v>
      </c>
      <c r="I858" s="24"/>
      <c r="J858" s="23">
        <v>32999</v>
      </c>
      <c r="K858" s="25">
        <v>15823948760.310467</v>
      </c>
      <c r="L858" s="25"/>
      <c r="M858" s="23">
        <v>32870</v>
      </c>
      <c r="N858" s="25">
        <v>0</v>
      </c>
      <c r="O858" s="25"/>
      <c r="P858" s="23">
        <v>32659</v>
      </c>
      <c r="Q858" s="24">
        <v>13976109.187230317</v>
      </c>
      <c r="S858" s="23"/>
      <c r="W858" s="23">
        <v>32999</v>
      </c>
      <c r="X858" s="1">
        <f>[1]CalculateLowerTotal!N858</f>
        <v>17776101829.862389</v>
      </c>
    </row>
    <row r="859" spans="1:24" x14ac:dyDescent="0.3">
      <c r="A859" s="17">
        <v>33000</v>
      </c>
      <c r="B859" s="1">
        <v>8573246527.4580688</v>
      </c>
      <c r="C859" s="1"/>
      <c r="D859" s="21">
        <v>32871</v>
      </c>
      <c r="E859" s="22">
        <v>0</v>
      </c>
      <c r="G859" s="23">
        <v>32292</v>
      </c>
      <c r="H859" s="24">
        <v>150279719.04384866</v>
      </c>
      <c r="I859" s="24"/>
      <c r="J859" s="23">
        <v>33000</v>
      </c>
      <c r="K859" s="25">
        <v>9439404220.6028442</v>
      </c>
      <c r="L859" s="25"/>
      <c r="M859" s="23">
        <v>32871</v>
      </c>
      <c r="N859" s="25">
        <v>0</v>
      </c>
      <c r="O859" s="25"/>
      <c r="P859" s="23">
        <v>32712</v>
      </c>
      <c r="Q859" s="24">
        <v>13976109.187230317</v>
      </c>
      <c r="S859" s="23"/>
      <c r="W859" s="23">
        <v>33000</v>
      </c>
      <c r="X859" s="1">
        <f>[1]CalculateLowerTotal!N859</f>
        <v>9536017006.4978695</v>
      </c>
    </row>
    <row r="860" spans="1:24" x14ac:dyDescent="0.3">
      <c r="A860" s="17">
        <v>33001</v>
      </c>
      <c r="B860" s="1">
        <v>8155034493.7113686</v>
      </c>
      <c r="C860" s="1"/>
      <c r="D860" s="21">
        <v>32875</v>
      </c>
      <c r="E860" s="22">
        <v>0</v>
      </c>
      <c r="G860" s="23">
        <v>32218</v>
      </c>
      <c r="H860" s="24">
        <v>150279718.84504339</v>
      </c>
      <c r="I860" s="24"/>
      <c r="J860" s="23">
        <v>33001</v>
      </c>
      <c r="K860" s="25">
        <v>8395482053.0880022</v>
      </c>
      <c r="L860" s="25"/>
      <c r="M860" s="23">
        <v>32875</v>
      </c>
      <c r="N860" s="25">
        <v>0</v>
      </c>
      <c r="O860" s="25"/>
      <c r="P860" s="23">
        <v>32818</v>
      </c>
      <c r="Q860" s="24">
        <v>13976109.187230317</v>
      </c>
      <c r="S860" s="23"/>
      <c r="W860" s="23">
        <v>33001</v>
      </c>
      <c r="X860" s="1">
        <f>[1]CalculateLowerTotal!N860</f>
        <v>8358114263.1812229</v>
      </c>
    </row>
    <row r="861" spans="1:24" x14ac:dyDescent="0.3">
      <c r="A861" s="17">
        <v>33002</v>
      </c>
      <c r="B861" s="1">
        <v>7736822459.9644613</v>
      </c>
      <c r="C861" s="1"/>
      <c r="D861" s="21">
        <v>32876</v>
      </c>
      <c r="E861" s="22">
        <v>0</v>
      </c>
      <c r="G861" s="23">
        <v>32861</v>
      </c>
      <c r="H861" s="24">
        <v>150279718.84504339</v>
      </c>
      <c r="I861" s="24"/>
      <c r="J861" s="23">
        <v>33002</v>
      </c>
      <c r="K861" s="25">
        <v>16603674207.674782</v>
      </c>
      <c r="L861" s="25"/>
      <c r="M861" s="23">
        <v>32876</v>
      </c>
      <c r="N861" s="25">
        <v>0</v>
      </c>
      <c r="O861" s="25"/>
      <c r="P861" s="23">
        <v>32843</v>
      </c>
      <c r="Q861" s="24">
        <v>13976109.187230317</v>
      </c>
      <c r="S861" s="23"/>
      <c r="W861" s="23">
        <v>33002</v>
      </c>
      <c r="X861" s="1">
        <f>[1]CalculateLowerTotal!N861</f>
        <v>94068467230.557266</v>
      </c>
    </row>
    <row r="862" spans="1:24" x14ac:dyDescent="0.3">
      <c r="A862" s="17">
        <v>33003</v>
      </c>
      <c r="B862" s="1">
        <v>497976069963.53058</v>
      </c>
      <c r="C862" s="1"/>
      <c r="D862" s="21">
        <v>32878</v>
      </c>
      <c r="E862" s="22">
        <v>0</v>
      </c>
      <c r="G862" s="23">
        <v>32610</v>
      </c>
      <c r="H862" s="24">
        <v>150279718.64623815</v>
      </c>
      <c r="I862" s="24"/>
      <c r="J862" s="23">
        <v>33003</v>
      </c>
      <c r="K862" s="25">
        <v>1500201533833.9404</v>
      </c>
      <c r="L862" s="25"/>
      <c r="M862" s="23">
        <v>32878</v>
      </c>
      <c r="N862" s="25">
        <v>0</v>
      </c>
      <c r="O862" s="25"/>
      <c r="P862" s="23">
        <v>33051</v>
      </c>
      <c r="Q862" s="24">
        <v>13976109.187230317</v>
      </c>
      <c r="S862" s="23"/>
      <c r="W862" s="23">
        <v>33003</v>
      </c>
      <c r="X862" s="1">
        <f>[1]CalculateLowerTotal!N862</f>
        <v>2522900256620.1328</v>
      </c>
    </row>
    <row r="863" spans="1:24" x14ac:dyDescent="0.3">
      <c r="A863" s="17">
        <v>33004</v>
      </c>
      <c r="B863" s="1">
        <v>228238863784.64972</v>
      </c>
      <c r="C863" s="1"/>
      <c r="D863" s="21">
        <v>32880</v>
      </c>
      <c r="E863" s="22">
        <v>0</v>
      </c>
      <c r="G863" s="23">
        <v>33102</v>
      </c>
      <c r="H863" s="24">
        <v>150279718.64623815</v>
      </c>
      <c r="I863" s="24"/>
      <c r="J863" s="23">
        <v>33004</v>
      </c>
      <c r="K863" s="25">
        <v>330409950498.82593</v>
      </c>
      <c r="L863" s="25"/>
      <c r="M863" s="23">
        <v>32880</v>
      </c>
      <c r="N863" s="25">
        <v>0</v>
      </c>
      <c r="O863" s="25"/>
      <c r="P863" s="23">
        <v>33197</v>
      </c>
      <c r="Q863" s="24">
        <v>13976109.187230317</v>
      </c>
      <c r="S863" s="23"/>
      <c r="W863" s="23">
        <v>33004</v>
      </c>
      <c r="X863" s="1">
        <f>[1]CalculateLowerTotal!N863</f>
        <v>359590988290.18011</v>
      </c>
    </row>
    <row r="864" spans="1:24" x14ac:dyDescent="0.3">
      <c r="A864" s="17">
        <v>33005</v>
      </c>
      <c r="B864" s="1">
        <v>135560040190.98186</v>
      </c>
      <c r="C864" s="1"/>
      <c r="D864" s="21">
        <v>32882</v>
      </c>
      <c r="E864" s="22">
        <v>0</v>
      </c>
      <c r="G864" s="23">
        <v>32200</v>
      </c>
      <c r="H864" s="24">
        <v>147547362.85445142</v>
      </c>
      <c r="I864" s="24"/>
      <c r="J864" s="23">
        <v>33005</v>
      </c>
      <c r="K864" s="25">
        <v>163468351379.496</v>
      </c>
      <c r="L864" s="25"/>
      <c r="M864" s="23">
        <v>32882</v>
      </c>
      <c r="N864" s="25">
        <v>0</v>
      </c>
      <c r="O864" s="25"/>
      <c r="P864" s="23">
        <v>32292</v>
      </c>
      <c r="Q864" s="24">
        <v>11646757.656025264</v>
      </c>
      <c r="S864" s="23"/>
      <c r="W864" s="23">
        <v>33005</v>
      </c>
      <c r="X864" s="1">
        <f>[1]CalculateLowerTotal!N864</f>
        <v>169853625371.68246</v>
      </c>
    </row>
    <row r="865" spans="1:24" x14ac:dyDescent="0.3">
      <c r="A865" s="17">
        <v>33006</v>
      </c>
      <c r="B865" s="1">
        <v>131410155466.96346</v>
      </c>
      <c r="C865" s="1"/>
      <c r="D865" s="21">
        <v>32884</v>
      </c>
      <c r="E865" s="22">
        <v>0</v>
      </c>
      <c r="G865" s="23">
        <v>32781</v>
      </c>
      <c r="H865" s="24">
        <v>147547360.86639887</v>
      </c>
      <c r="I865" s="24"/>
      <c r="J865" s="23">
        <v>33006</v>
      </c>
      <c r="K865" s="25">
        <v>224510536495.46866</v>
      </c>
      <c r="L865" s="25"/>
      <c r="M865" s="23">
        <v>32884</v>
      </c>
      <c r="N865" s="25">
        <v>0</v>
      </c>
      <c r="O865" s="25"/>
      <c r="P865" s="23">
        <v>32526</v>
      </c>
      <c r="Q865" s="24">
        <v>11646757.656025264</v>
      </c>
      <c r="S865" s="23"/>
      <c r="W865" s="23">
        <v>33006</v>
      </c>
      <c r="X865" s="1">
        <f>[1]CalculateLowerTotal!N865</f>
        <v>422569643724.43384</v>
      </c>
    </row>
    <row r="866" spans="1:24" x14ac:dyDescent="0.3">
      <c r="A866" s="17">
        <v>33007</v>
      </c>
      <c r="B866" s="1">
        <v>95445329268.692047</v>
      </c>
      <c r="C866" s="1"/>
      <c r="D866" s="21">
        <v>32885</v>
      </c>
      <c r="E866" s="22">
        <v>0</v>
      </c>
      <c r="G866" s="23">
        <v>32824</v>
      </c>
      <c r="H866" s="24">
        <v>147547360.26998308</v>
      </c>
      <c r="I866" s="24"/>
      <c r="J866" s="23">
        <v>33007</v>
      </c>
      <c r="K866" s="25">
        <v>119102090405.16489</v>
      </c>
      <c r="L866" s="25"/>
      <c r="M866" s="23">
        <v>32885</v>
      </c>
      <c r="N866" s="25">
        <v>0</v>
      </c>
      <c r="O866" s="25"/>
      <c r="P866" s="23">
        <v>32584</v>
      </c>
      <c r="Q866" s="24">
        <v>11646757.656025264</v>
      </c>
      <c r="S866" s="23"/>
      <c r="W866" s="23">
        <v>33007</v>
      </c>
      <c r="X866" s="1">
        <f>[1]CalculateLowerTotal!N866</f>
        <v>125546684020.73215</v>
      </c>
    </row>
    <row r="867" spans="1:24" x14ac:dyDescent="0.3">
      <c r="A867" s="17">
        <v>33008</v>
      </c>
      <c r="B867" s="1">
        <v>11082461493.165491</v>
      </c>
      <c r="C867" s="1"/>
      <c r="D867" s="21">
        <v>32886</v>
      </c>
      <c r="E867" s="22">
        <v>0</v>
      </c>
      <c r="G867" s="23">
        <v>32938</v>
      </c>
      <c r="H867" s="24">
        <v>147547360.26998308</v>
      </c>
      <c r="I867" s="24"/>
      <c r="J867" s="23">
        <v>33008</v>
      </c>
      <c r="K867" s="25">
        <v>12232784485.472334</v>
      </c>
      <c r="L867" s="25"/>
      <c r="M867" s="23">
        <v>32886</v>
      </c>
      <c r="N867" s="25">
        <v>0</v>
      </c>
      <c r="O867" s="25"/>
      <c r="P867" s="23">
        <v>32781</v>
      </c>
      <c r="Q867" s="24">
        <v>11646757.656025264</v>
      </c>
      <c r="S867" s="23"/>
      <c r="W867" s="23">
        <v>33008</v>
      </c>
      <c r="X867" s="1">
        <f>[1]CalculateLowerTotal!N867</f>
        <v>12357367908.518272</v>
      </c>
    </row>
    <row r="868" spans="1:24" x14ac:dyDescent="0.3">
      <c r="A868" s="17">
        <v>33009</v>
      </c>
      <c r="B868" s="1">
        <v>10455157751.739002</v>
      </c>
      <c r="C868" s="1"/>
      <c r="D868" s="21">
        <v>32887</v>
      </c>
      <c r="E868" s="22">
        <v>0</v>
      </c>
      <c r="G868" s="23">
        <v>32687</v>
      </c>
      <c r="H868" s="24">
        <v>144815001.89372805</v>
      </c>
      <c r="I868" s="24"/>
      <c r="J868" s="23">
        <v>33009</v>
      </c>
      <c r="K868" s="25">
        <v>13168389913.592049</v>
      </c>
      <c r="L868" s="25"/>
      <c r="M868" s="23">
        <v>32887</v>
      </c>
      <c r="N868" s="25">
        <v>0</v>
      </c>
      <c r="O868" s="25"/>
      <c r="P868" s="23">
        <v>32891</v>
      </c>
      <c r="Q868" s="24">
        <v>11646757.656025264</v>
      </c>
      <c r="S868" s="23"/>
      <c r="W868" s="23">
        <v>33009</v>
      </c>
      <c r="X868" s="1">
        <f>[1]CalculateLowerTotal!N868</f>
        <v>13840332311.216629</v>
      </c>
    </row>
    <row r="869" spans="1:24" x14ac:dyDescent="0.3">
      <c r="A869" s="17">
        <v>33010</v>
      </c>
      <c r="B869" s="1">
        <v>98211834943.71582</v>
      </c>
      <c r="C869" s="1"/>
      <c r="D869" s="21">
        <v>32889</v>
      </c>
      <c r="E869" s="22">
        <v>0</v>
      </c>
      <c r="G869" s="23">
        <v>32355</v>
      </c>
      <c r="H869" s="24">
        <v>144815001.69492278</v>
      </c>
      <c r="I869" s="24"/>
      <c r="J869" s="23">
        <v>33010</v>
      </c>
      <c r="K869" s="25">
        <v>162332095283.47922</v>
      </c>
      <c r="L869" s="25"/>
      <c r="M869" s="23">
        <v>32889</v>
      </c>
      <c r="N869" s="25">
        <v>0</v>
      </c>
      <c r="O869" s="25"/>
      <c r="P869" s="23">
        <v>32218</v>
      </c>
      <c r="Q869" s="24">
        <v>9317406.1248202119</v>
      </c>
      <c r="S869" s="23"/>
      <c r="W869" s="23">
        <v>33010</v>
      </c>
      <c r="X869" s="1">
        <f>[1]CalculateLowerTotal!N869</f>
        <v>180866982997.82748</v>
      </c>
    </row>
    <row r="870" spans="1:24" x14ac:dyDescent="0.3">
      <c r="A870" s="17">
        <v>33011</v>
      </c>
      <c r="B870" s="1">
        <v>10664278077.806095</v>
      </c>
      <c r="C870" s="1"/>
      <c r="D870" s="21">
        <v>32890</v>
      </c>
      <c r="E870" s="22">
        <v>0</v>
      </c>
      <c r="G870" s="23">
        <v>32490</v>
      </c>
      <c r="H870" s="24">
        <v>142082643.51747298</v>
      </c>
      <c r="I870" s="24"/>
      <c r="J870" s="23">
        <v>33011</v>
      </c>
      <c r="K870" s="25">
        <v>62581824703.325348</v>
      </c>
      <c r="L870" s="25"/>
      <c r="M870" s="23">
        <v>32890</v>
      </c>
      <c r="N870" s="25">
        <v>0</v>
      </c>
      <c r="O870" s="25"/>
      <c r="P870" s="23">
        <v>32426</v>
      </c>
      <c r="Q870" s="24">
        <v>9317406.1248202119</v>
      </c>
      <c r="S870" s="23"/>
      <c r="W870" s="23">
        <v>33011</v>
      </c>
      <c r="X870" s="1">
        <f>[1]CalculateLowerTotal!N870</f>
        <v>76749718440.896927</v>
      </c>
    </row>
    <row r="871" spans="1:24" x14ac:dyDescent="0.3">
      <c r="A871" s="17">
        <v>33012</v>
      </c>
      <c r="B871" s="1">
        <v>8155034493.7113686</v>
      </c>
      <c r="C871" s="1"/>
      <c r="D871" s="21">
        <v>32891</v>
      </c>
      <c r="E871" s="22">
        <v>0</v>
      </c>
      <c r="G871" s="23">
        <v>32204</v>
      </c>
      <c r="H871" s="24">
        <v>142082643.31866774</v>
      </c>
      <c r="I871" s="24"/>
      <c r="J871" s="23">
        <v>33012</v>
      </c>
      <c r="K871" s="25">
        <v>9955658826.2861481</v>
      </c>
      <c r="L871" s="25"/>
      <c r="M871" s="23">
        <v>32891</v>
      </c>
      <c r="N871" s="25">
        <v>0</v>
      </c>
      <c r="O871" s="25"/>
      <c r="P871" s="23">
        <v>32756</v>
      </c>
      <c r="Q871" s="24">
        <v>9317406.1248202119</v>
      </c>
      <c r="S871" s="23"/>
      <c r="W871" s="23">
        <v>33012</v>
      </c>
      <c r="X871" s="1">
        <f>[1]CalculateLowerTotal!N871</f>
        <v>10256750709.017275</v>
      </c>
    </row>
    <row r="872" spans="1:24" x14ac:dyDescent="0.3">
      <c r="A872" s="17">
        <v>33013</v>
      </c>
      <c r="B872" s="1">
        <v>7527702133.8960123</v>
      </c>
      <c r="C872" s="1"/>
      <c r="D872" s="21">
        <v>32892</v>
      </c>
      <c r="E872" s="22">
        <v>0</v>
      </c>
      <c r="G872" s="23">
        <v>32415</v>
      </c>
      <c r="H872" s="24">
        <v>139350284.94241267</v>
      </c>
      <c r="I872" s="24"/>
      <c r="J872" s="23">
        <v>33013</v>
      </c>
      <c r="K872" s="25">
        <v>7893838200.0513458</v>
      </c>
      <c r="L872" s="25"/>
      <c r="M872" s="23">
        <v>32892</v>
      </c>
      <c r="N872" s="25">
        <v>0</v>
      </c>
      <c r="O872" s="25"/>
      <c r="P872" s="23">
        <v>32861</v>
      </c>
      <c r="Q872" s="24">
        <v>9317406.1248202119</v>
      </c>
      <c r="S872" s="23"/>
      <c r="W872" s="23">
        <v>33013</v>
      </c>
      <c r="X872" s="1">
        <f>[1]CalculateLowerTotal!N872</f>
        <v>7875462957.8621645</v>
      </c>
    </row>
    <row r="873" spans="1:24" x14ac:dyDescent="0.3">
      <c r="A873" s="17">
        <v>33014</v>
      </c>
      <c r="B873" s="1">
        <v>60863629696.448318</v>
      </c>
      <c r="C873" s="1"/>
      <c r="D873" s="21">
        <v>32894</v>
      </c>
      <c r="E873" s="22">
        <v>0</v>
      </c>
      <c r="G873" s="23">
        <v>33026</v>
      </c>
      <c r="H873" s="24">
        <v>139350284.74360743</v>
      </c>
      <c r="I873" s="24"/>
      <c r="J873" s="23">
        <v>33014</v>
      </c>
      <c r="K873" s="25">
        <v>116970316798.18839</v>
      </c>
      <c r="L873" s="25"/>
      <c r="M873" s="23">
        <v>32894</v>
      </c>
      <c r="N873" s="25">
        <v>0</v>
      </c>
      <c r="O873" s="25"/>
      <c r="P873" s="23">
        <v>32933</v>
      </c>
      <c r="Q873" s="24">
        <v>9317406.1248202119</v>
      </c>
      <c r="S873" s="23"/>
      <c r="W873" s="23">
        <v>33014</v>
      </c>
      <c r="X873" s="1">
        <f>[1]CalculateLowerTotal!N873</f>
        <v>193448607061.54453</v>
      </c>
    </row>
    <row r="874" spans="1:24" x14ac:dyDescent="0.3">
      <c r="A874" s="17">
        <v>33015</v>
      </c>
      <c r="B874" s="1">
        <v>7527702133.8960123</v>
      </c>
      <c r="C874" s="1"/>
      <c r="D874" s="21">
        <v>32895</v>
      </c>
      <c r="E874" s="22">
        <v>0</v>
      </c>
      <c r="G874" s="23">
        <v>32843</v>
      </c>
      <c r="H874" s="24">
        <v>136617927.36137864</v>
      </c>
      <c r="I874" s="24"/>
      <c r="J874" s="23">
        <v>33015</v>
      </c>
      <c r="K874" s="25">
        <v>59204133921.222069</v>
      </c>
      <c r="L874" s="25"/>
      <c r="M874" s="23">
        <v>32895</v>
      </c>
      <c r="N874" s="25">
        <v>0</v>
      </c>
      <c r="O874" s="25"/>
      <c r="P874" s="23">
        <v>33102</v>
      </c>
      <c r="Q874" s="24">
        <v>9317406.1248202119</v>
      </c>
      <c r="S874" s="23"/>
      <c r="W874" s="23">
        <v>33015</v>
      </c>
      <c r="X874" s="1">
        <f>[1]CalculateLowerTotal!N874</f>
        <v>115037030224.41559</v>
      </c>
    </row>
    <row r="875" spans="1:24" x14ac:dyDescent="0.3">
      <c r="A875" s="17">
        <v>33016</v>
      </c>
      <c r="B875" s="1">
        <v>7109518718.5373964</v>
      </c>
      <c r="C875" s="1"/>
      <c r="D875" s="21">
        <v>32896</v>
      </c>
      <c r="E875" s="22">
        <v>0</v>
      </c>
      <c r="G875" s="23">
        <v>32595</v>
      </c>
      <c r="H875" s="24">
        <v>136617926.36735237</v>
      </c>
      <c r="I875" s="24"/>
      <c r="J875" s="23">
        <v>33016</v>
      </c>
      <c r="K875" s="25">
        <v>19224796939.477196</v>
      </c>
      <c r="L875" s="25"/>
      <c r="M875" s="23">
        <v>32896</v>
      </c>
      <c r="N875" s="25">
        <v>0</v>
      </c>
      <c r="O875" s="25"/>
      <c r="P875" s="23">
        <v>32204</v>
      </c>
      <c r="Q875" s="24">
        <v>6988054.5936151594</v>
      </c>
      <c r="S875" s="23"/>
      <c r="W875" s="23">
        <v>33016</v>
      </c>
      <c r="X875" s="1">
        <f>[1]CalculateLowerTotal!N875</f>
        <v>23281286318.178471</v>
      </c>
    </row>
    <row r="876" spans="1:24" x14ac:dyDescent="0.3">
      <c r="A876" s="17">
        <v>33017</v>
      </c>
      <c r="B876" s="1">
        <v>6900398392.4698362</v>
      </c>
      <c r="C876" s="1"/>
      <c r="D876" s="21">
        <v>32900</v>
      </c>
      <c r="E876" s="22">
        <v>0</v>
      </c>
      <c r="G876" s="23">
        <v>32699</v>
      </c>
      <c r="H876" s="24">
        <v>136617926.36735237</v>
      </c>
      <c r="I876" s="24"/>
      <c r="J876" s="23">
        <v>33017</v>
      </c>
      <c r="K876" s="25">
        <v>9233832657.1216393</v>
      </c>
      <c r="L876" s="25"/>
      <c r="M876" s="23">
        <v>32900</v>
      </c>
      <c r="N876" s="25">
        <v>0</v>
      </c>
      <c r="O876" s="25"/>
      <c r="P876" s="23">
        <v>32402</v>
      </c>
      <c r="Q876" s="24">
        <v>6988054.5936151594</v>
      </c>
      <c r="S876" s="23"/>
      <c r="W876" s="23">
        <v>33017</v>
      </c>
      <c r="X876" s="1">
        <f>[1]CalculateLowerTotal!N876</f>
        <v>9742467040.6852818</v>
      </c>
    </row>
    <row r="877" spans="1:24" x14ac:dyDescent="0.3">
      <c r="A877" s="17">
        <v>33018</v>
      </c>
      <c r="B877" s="1">
        <v>6691306684.7905416</v>
      </c>
      <c r="C877" s="1"/>
      <c r="D877" s="21">
        <v>32901</v>
      </c>
      <c r="E877" s="22">
        <v>0</v>
      </c>
      <c r="G877" s="23">
        <v>32584</v>
      </c>
      <c r="H877" s="24">
        <v>133885568.78631833</v>
      </c>
      <c r="I877" s="24"/>
      <c r="J877" s="23">
        <v>33018</v>
      </c>
      <c r="K877" s="25">
        <v>17634307925.641327</v>
      </c>
      <c r="L877" s="25"/>
      <c r="M877" s="23">
        <v>32901</v>
      </c>
      <c r="N877" s="25">
        <v>0</v>
      </c>
      <c r="O877" s="25"/>
      <c r="P877" s="23">
        <v>32490</v>
      </c>
      <c r="Q877" s="24">
        <v>6988054.5936151594</v>
      </c>
      <c r="S877" s="23"/>
      <c r="W877" s="23">
        <v>33018</v>
      </c>
      <c r="X877" s="1">
        <f>[1]CalculateLowerTotal!N877</f>
        <v>100894322361.00006</v>
      </c>
    </row>
    <row r="878" spans="1:24" x14ac:dyDescent="0.3">
      <c r="A878" s="17">
        <v>33019</v>
      </c>
      <c r="B878" s="1">
        <v>560221816594.14453</v>
      </c>
      <c r="C878" s="1"/>
      <c r="D878" s="21">
        <v>32903</v>
      </c>
      <c r="E878" s="22">
        <v>0</v>
      </c>
      <c r="G878" s="23">
        <v>32295</v>
      </c>
      <c r="H878" s="24">
        <v>131153211.6028948</v>
      </c>
      <c r="I878" s="24"/>
      <c r="J878" s="23">
        <v>33019</v>
      </c>
      <c r="K878" s="25">
        <v>1029751383241.7915</v>
      </c>
      <c r="L878" s="25"/>
      <c r="M878" s="23">
        <v>32903</v>
      </c>
      <c r="N878" s="25">
        <v>0</v>
      </c>
      <c r="O878" s="25"/>
      <c r="P878" s="23">
        <v>32610</v>
      </c>
      <c r="Q878" s="24">
        <v>6988054.5936151594</v>
      </c>
      <c r="S878" s="23"/>
      <c r="W878" s="23">
        <v>33019</v>
      </c>
      <c r="X878" s="1">
        <f>[1]CalculateLowerTotal!N878</f>
        <v>1479925721991.1804</v>
      </c>
    </row>
    <row r="879" spans="1:24" x14ac:dyDescent="0.3">
      <c r="A879" s="17">
        <v>33020</v>
      </c>
      <c r="B879" s="1">
        <v>188124152862.3598</v>
      </c>
      <c r="C879" s="1"/>
      <c r="D879" s="21">
        <v>32904</v>
      </c>
      <c r="E879" s="22">
        <v>0</v>
      </c>
      <c r="G879" s="23">
        <v>32729</v>
      </c>
      <c r="H879" s="24">
        <v>131153211.6028948</v>
      </c>
      <c r="I879" s="24"/>
      <c r="J879" s="23">
        <v>33020</v>
      </c>
      <c r="K879" s="25">
        <v>213778268154.18747</v>
      </c>
      <c r="L879" s="25"/>
      <c r="M879" s="23">
        <v>32904</v>
      </c>
      <c r="N879" s="25">
        <v>0</v>
      </c>
      <c r="O879" s="25"/>
      <c r="P879" s="23">
        <v>32687</v>
      </c>
      <c r="Q879" s="24">
        <v>6988054.5936151594</v>
      </c>
      <c r="S879" s="23"/>
      <c r="W879" s="23">
        <v>33020</v>
      </c>
      <c r="X879" s="1">
        <f>[1]CalculateLowerTotal!N879</f>
        <v>220741262141.56036</v>
      </c>
    </row>
    <row r="880" spans="1:24" x14ac:dyDescent="0.3">
      <c r="A880" s="17">
        <v>33021</v>
      </c>
      <c r="B880" s="1">
        <v>19446587694.556744</v>
      </c>
      <c r="C880" s="1"/>
      <c r="D880" s="21">
        <v>32905</v>
      </c>
      <c r="E880" s="22">
        <v>0</v>
      </c>
      <c r="G880" s="23">
        <v>33191</v>
      </c>
      <c r="H880" s="24">
        <v>131153209.41603701</v>
      </c>
      <c r="I880" s="24"/>
      <c r="J880" s="23">
        <v>33021</v>
      </c>
      <c r="K880" s="25">
        <v>95333980291.788589</v>
      </c>
      <c r="L880" s="25"/>
      <c r="M880" s="23">
        <v>32905</v>
      </c>
      <c r="N880" s="25">
        <v>0</v>
      </c>
      <c r="O880" s="25"/>
      <c r="P880" s="23">
        <v>32824</v>
      </c>
      <c r="Q880" s="24">
        <v>6988054.5936151594</v>
      </c>
      <c r="S880" s="23"/>
      <c r="W880" s="23">
        <v>33021</v>
      </c>
      <c r="X880" s="1">
        <f>[1]CalculateLowerTotal!N880</f>
        <v>168010697296.7428</v>
      </c>
    </row>
    <row r="881" spans="1:24" x14ac:dyDescent="0.3">
      <c r="A881" s="17">
        <v>33022</v>
      </c>
      <c r="B881" s="1">
        <v>787079320713.47034</v>
      </c>
      <c r="C881" s="1"/>
      <c r="D881" s="21">
        <v>32906</v>
      </c>
      <c r="E881" s="22">
        <v>0</v>
      </c>
      <c r="G881" s="23">
        <v>32445</v>
      </c>
      <c r="H881" s="24">
        <v>128420851.43739247</v>
      </c>
      <c r="I881" s="24"/>
      <c r="J881" s="23">
        <v>33022</v>
      </c>
      <c r="K881" s="25">
        <v>1689672058929.896</v>
      </c>
      <c r="L881" s="25"/>
      <c r="M881" s="23">
        <v>32906</v>
      </c>
      <c r="N881" s="25">
        <v>0</v>
      </c>
      <c r="O881" s="25"/>
      <c r="P881" s="23">
        <v>32938</v>
      </c>
      <c r="Q881" s="24">
        <v>6988054.5936151594</v>
      </c>
      <c r="S881" s="23"/>
      <c r="W881" s="23">
        <v>33022</v>
      </c>
      <c r="X881" s="1">
        <f>[1]CalculateLowerTotal!N881</f>
        <v>2666521211908.9985</v>
      </c>
    </row>
    <row r="882" spans="1:24" x14ac:dyDescent="0.3">
      <c r="A882" s="17">
        <v>33023</v>
      </c>
      <c r="B882" s="1">
        <v>243454771208.76242</v>
      </c>
      <c r="C882" s="1"/>
      <c r="D882" s="21">
        <v>32909</v>
      </c>
      <c r="E882" s="22">
        <v>0</v>
      </c>
      <c r="G882" s="23">
        <v>32745</v>
      </c>
      <c r="H882" s="24">
        <v>128420851.03978196</v>
      </c>
      <c r="I882" s="24"/>
      <c r="J882" s="23">
        <v>33023</v>
      </c>
      <c r="K882" s="25">
        <v>315122410060.34882</v>
      </c>
      <c r="L882" s="25"/>
      <c r="M882" s="23">
        <v>32909</v>
      </c>
      <c r="N882" s="25">
        <v>0</v>
      </c>
      <c r="O882" s="25"/>
      <c r="P882" s="23">
        <v>32355</v>
      </c>
      <c r="Q882" s="24">
        <v>4658703.062410106</v>
      </c>
      <c r="S882" s="23"/>
      <c r="W882" s="23">
        <v>33023</v>
      </c>
      <c r="X882" s="1">
        <f>[1]CalculateLowerTotal!N882</f>
        <v>345366840822.18011</v>
      </c>
    </row>
    <row r="883" spans="1:24" x14ac:dyDescent="0.3">
      <c r="A883" s="17">
        <v>33024</v>
      </c>
      <c r="B883" s="1">
        <v>172908245438.24713</v>
      </c>
      <c r="C883" s="1"/>
      <c r="D883" s="21">
        <v>32910</v>
      </c>
      <c r="E883" s="22">
        <v>0</v>
      </c>
      <c r="G883" s="23">
        <v>32941</v>
      </c>
      <c r="H883" s="24">
        <v>125688494.85038471</v>
      </c>
      <c r="I883" s="24"/>
      <c r="J883" s="23">
        <v>33024</v>
      </c>
      <c r="K883" s="25">
        <v>174225242308.80157</v>
      </c>
      <c r="L883" s="25"/>
      <c r="M883" s="23">
        <v>32910</v>
      </c>
      <c r="N883" s="25">
        <v>0</v>
      </c>
      <c r="O883" s="25"/>
      <c r="P883" s="23">
        <v>32415</v>
      </c>
      <c r="Q883" s="24">
        <v>4658703.062410106</v>
      </c>
      <c r="S883" s="23"/>
      <c r="W883" s="23">
        <v>33024</v>
      </c>
      <c r="X883" s="1">
        <f>[1]CalculateLowerTotal!N883</f>
        <v>172755524022.32178</v>
      </c>
    </row>
    <row r="884" spans="1:24" x14ac:dyDescent="0.3">
      <c r="A884" s="17">
        <v>33025</v>
      </c>
      <c r="B884" s="1">
        <v>134176913564.94533</v>
      </c>
      <c r="C884" s="1"/>
      <c r="D884" s="21">
        <v>32912</v>
      </c>
      <c r="E884" s="22">
        <v>0</v>
      </c>
      <c r="G884" s="23">
        <v>32402</v>
      </c>
      <c r="H884" s="24">
        <v>125688493.25994267</v>
      </c>
      <c r="I884" s="24"/>
      <c r="J884" s="23">
        <v>33025</v>
      </c>
      <c r="K884" s="25">
        <v>134488402452.44246</v>
      </c>
      <c r="L884" s="25"/>
      <c r="M884" s="23">
        <v>32912</v>
      </c>
      <c r="N884" s="25">
        <v>0</v>
      </c>
      <c r="O884" s="25"/>
      <c r="P884" s="23">
        <v>32445</v>
      </c>
      <c r="Q884" s="24">
        <v>4658703.062410106</v>
      </c>
      <c r="S884" s="23"/>
      <c r="W884" s="23">
        <v>33025</v>
      </c>
      <c r="X884" s="1">
        <f>[1]CalculateLowerTotal!N884</f>
        <v>133199422864.66695</v>
      </c>
    </row>
    <row r="885" spans="1:24" x14ac:dyDescent="0.3">
      <c r="A885" s="17">
        <v>33026</v>
      </c>
      <c r="B885" s="1">
        <v>15473644919.928923</v>
      </c>
      <c r="C885" s="1"/>
      <c r="D885" s="21">
        <v>32916</v>
      </c>
      <c r="E885" s="22">
        <v>0</v>
      </c>
      <c r="G885" s="23">
        <v>33154</v>
      </c>
      <c r="H885" s="24">
        <v>125688492.46472165</v>
      </c>
      <c r="I885" s="24"/>
      <c r="J885" s="23">
        <v>33026</v>
      </c>
      <c r="K885" s="25">
        <v>15612995204.672529</v>
      </c>
      <c r="L885" s="25"/>
      <c r="M885" s="23">
        <v>32916</v>
      </c>
      <c r="N885" s="25">
        <v>0</v>
      </c>
      <c r="O885" s="25"/>
      <c r="P885" s="23">
        <v>32791</v>
      </c>
      <c r="Q885" s="24">
        <v>4658703.062410106</v>
      </c>
      <c r="S885" s="23"/>
      <c r="W885" s="23">
        <v>33026</v>
      </c>
      <c r="X885" s="1">
        <f>[1]CalculateLowerTotal!N885</f>
        <v>15459194604.157007</v>
      </c>
    </row>
    <row r="886" spans="1:24" x14ac:dyDescent="0.3">
      <c r="A886" s="17">
        <v>33027</v>
      </c>
      <c r="B886" s="1">
        <v>12127977268.339399</v>
      </c>
      <c r="C886" s="1"/>
      <c r="D886" s="21">
        <v>32917</v>
      </c>
      <c r="E886" s="22">
        <v>0</v>
      </c>
      <c r="G886" s="23">
        <v>32426</v>
      </c>
      <c r="H886" s="24">
        <v>122956135.08249286</v>
      </c>
      <c r="I886" s="24"/>
      <c r="J886" s="23">
        <v>33027</v>
      </c>
      <c r="K886" s="25">
        <v>18824321085.58194</v>
      </c>
      <c r="L886" s="25"/>
      <c r="M886" s="23">
        <v>32917</v>
      </c>
      <c r="N886" s="25">
        <v>0</v>
      </c>
      <c r="O886" s="25"/>
      <c r="P886" s="23">
        <v>32595</v>
      </c>
      <c r="Q886" s="24">
        <v>2329351.531205053</v>
      </c>
      <c r="S886" s="23"/>
      <c r="W886" s="23">
        <v>33027</v>
      </c>
      <c r="X886" s="1">
        <f>[1]CalculateLowerTotal!N886</f>
        <v>61583387258.618034</v>
      </c>
    </row>
    <row r="887" spans="1:24" x14ac:dyDescent="0.3">
      <c r="A887" s="17">
        <v>33028</v>
      </c>
      <c r="B887" s="1">
        <v>156308958965.1416</v>
      </c>
      <c r="C887" s="1"/>
      <c r="D887" s="21">
        <v>32918</v>
      </c>
      <c r="E887" s="22">
        <v>0</v>
      </c>
      <c r="G887" s="23">
        <v>32144</v>
      </c>
      <c r="H887" s="24">
        <v>122956134.68488236</v>
      </c>
      <c r="I887" s="24"/>
      <c r="J887" s="23">
        <v>33028</v>
      </c>
      <c r="K887" s="25">
        <v>167467911696.33304</v>
      </c>
      <c r="L887" s="25"/>
      <c r="M887" s="23">
        <v>32918</v>
      </c>
      <c r="N887" s="25">
        <v>0</v>
      </c>
      <c r="O887" s="25"/>
      <c r="P887" s="23">
        <v>32699</v>
      </c>
      <c r="Q887" s="24">
        <v>2329351.531205053</v>
      </c>
      <c r="S887" s="23"/>
      <c r="W887" s="23">
        <v>33028</v>
      </c>
      <c r="X887" s="1">
        <f>[1]CalculateLowerTotal!N887</f>
        <v>169988394815.22385</v>
      </c>
    </row>
    <row r="888" spans="1:24" x14ac:dyDescent="0.3">
      <c r="A888" s="17">
        <v>33029</v>
      </c>
      <c r="B888" s="1">
        <v>98211834943.71582</v>
      </c>
      <c r="C888" s="1"/>
      <c r="D888" s="21">
        <v>32921</v>
      </c>
      <c r="E888" s="22">
        <v>0</v>
      </c>
      <c r="G888" s="23">
        <v>32735</v>
      </c>
      <c r="H888" s="24">
        <v>122956134.28727186</v>
      </c>
      <c r="I888" s="24"/>
      <c r="J888" s="23">
        <v>33029</v>
      </c>
      <c r="K888" s="25">
        <v>100922334689.93669</v>
      </c>
      <c r="L888" s="25"/>
      <c r="M888" s="23">
        <v>32921</v>
      </c>
      <c r="N888" s="25">
        <v>0</v>
      </c>
      <c r="O888" s="25"/>
      <c r="P888" s="23">
        <v>33026</v>
      </c>
      <c r="Q888" s="24">
        <v>2329351.531205053</v>
      </c>
      <c r="S888" s="23"/>
      <c r="W888" s="23">
        <v>33029</v>
      </c>
      <c r="X888" s="1">
        <f>[1]CalculateLowerTotal!N888</f>
        <v>100693444120.90549</v>
      </c>
    </row>
    <row r="889" spans="1:24" x14ac:dyDescent="0.3">
      <c r="A889" s="17">
        <v>33030</v>
      </c>
      <c r="B889" s="1">
        <v>11500673526.912903</v>
      </c>
      <c r="C889" s="1"/>
      <c r="D889" s="21">
        <v>32922</v>
      </c>
      <c r="E889" s="22">
        <v>0</v>
      </c>
      <c r="G889" s="23">
        <v>32366</v>
      </c>
      <c r="H889" s="24">
        <v>122956133.88966134</v>
      </c>
      <c r="I889" s="24"/>
      <c r="J889" s="23">
        <v>33030</v>
      </c>
      <c r="K889" s="25">
        <v>11946047989.955738</v>
      </c>
      <c r="L889" s="25"/>
      <c r="M889" s="23">
        <v>32922</v>
      </c>
      <c r="N889" s="25">
        <v>0</v>
      </c>
      <c r="O889" s="25"/>
      <c r="P889" s="23">
        <v>33191</v>
      </c>
      <c r="Q889" s="24">
        <v>2329351.531205053</v>
      </c>
      <c r="S889" s="23"/>
      <c r="W889" s="23">
        <v>33030</v>
      </c>
      <c r="X889" s="1">
        <f>[1]CalculateLowerTotal!N889</f>
        <v>11922090922.835588</v>
      </c>
    </row>
    <row r="890" spans="1:24" x14ac:dyDescent="0.3">
      <c r="A890" s="17">
        <v>33031</v>
      </c>
      <c r="B890" s="1">
        <v>9618762302.6320915</v>
      </c>
      <c r="C890" s="1"/>
      <c r="D890" s="21">
        <v>32923</v>
      </c>
      <c r="E890" s="22">
        <v>0</v>
      </c>
      <c r="G890" s="23">
        <v>32756</v>
      </c>
      <c r="H890" s="24">
        <v>120223776.90504305</v>
      </c>
      <c r="I890" s="24"/>
      <c r="J890" s="23">
        <v>33031</v>
      </c>
      <c r="K890" s="25">
        <v>9790900889.680006</v>
      </c>
      <c r="L890" s="25"/>
      <c r="M890" s="23">
        <v>32923</v>
      </c>
      <c r="N890" s="25">
        <v>0</v>
      </c>
      <c r="O890" s="25"/>
      <c r="P890" s="23">
        <v>32157</v>
      </c>
      <c r="Q890" s="24">
        <v>0</v>
      </c>
      <c r="S890" s="23"/>
      <c r="W890" s="23">
        <v>33031</v>
      </c>
      <c r="X890" s="1">
        <f>[1]CalculateLowerTotal!N890</f>
        <v>9716285396.0952549</v>
      </c>
    </row>
    <row r="891" spans="1:24" x14ac:dyDescent="0.3">
      <c r="A891" s="17">
        <v>33032</v>
      </c>
      <c r="B891" s="1">
        <v>8364126201.3912029</v>
      </c>
      <c r="C891" s="1"/>
      <c r="D891" s="21">
        <v>32924</v>
      </c>
      <c r="E891" s="22">
        <v>0</v>
      </c>
      <c r="G891" s="23">
        <v>32933</v>
      </c>
      <c r="H891" s="24">
        <v>120223776.70623779</v>
      </c>
      <c r="I891" s="24"/>
      <c r="J891" s="23">
        <v>33032</v>
      </c>
      <c r="K891" s="25">
        <v>8429702807.1926508</v>
      </c>
      <c r="L891" s="25"/>
      <c r="M891" s="23">
        <v>32924</v>
      </c>
      <c r="N891" s="25">
        <v>0</v>
      </c>
      <c r="O891" s="25"/>
      <c r="P891" s="23">
        <v>32158</v>
      </c>
      <c r="Q891" s="24">
        <v>0</v>
      </c>
      <c r="S891" s="23"/>
      <c r="W891" s="23">
        <v>33032</v>
      </c>
      <c r="X891" s="1">
        <f>[1]CalculateLowerTotal!N891</f>
        <v>8345405779.1207247</v>
      </c>
    </row>
    <row r="892" spans="1:24" x14ac:dyDescent="0.3">
      <c r="A892" s="17">
        <v>33033</v>
      </c>
      <c r="B892" s="1">
        <v>289103250749.92334</v>
      </c>
      <c r="C892" s="1"/>
      <c r="D892" s="21">
        <v>32925</v>
      </c>
      <c r="E892" s="22">
        <v>0</v>
      </c>
      <c r="G892" s="23">
        <v>32791</v>
      </c>
      <c r="H892" s="24">
        <v>120223776.30862729</v>
      </c>
      <c r="I892" s="24"/>
      <c r="J892" s="23">
        <v>33033</v>
      </c>
      <c r="K892" s="25">
        <v>542744892466.63</v>
      </c>
      <c r="L892" s="25"/>
      <c r="M892" s="23">
        <v>32925</v>
      </c>
      <c r="N892" s="25">
        <v>0</v>
      </c>
      <c r="O892" s="25"/>
      <c r="P892" s="23">
        <v>32166</v>
      </c>
      <c r="Q892" s="24">
        <v>0</v>
      </c>
      <c r="S892" s="23"/>
      <c r="W892" s="23">
        <v>33033</v>
      </c>
      <c r="X892" s="1">
        <f>[1]CalculateLowerTotal!N892</f>
        <v>1799069206954.8386</v>
      </c>
    </row>
    <row r="893" spans="1:24" x14ac:dyDescent="0.3">
      <c r="A893" s="17">
        <v>33034</v>
      </c>
      <c r="B893" s="1">
        <v>177058130162.2612</v>
      </c>
      <c r="C893" s="1"/>
      <c r="D893" s="21">
        <v>32928</v>
      </c>
      <c r="E893" s="22">
        <v>0</v>
      </c>
      <c r="G893" s="23">
        <v>32181</v>
      </c>
      <c r="H893" s="24">
        <v>117491417.13715124</v>
      </c>
      <c r="I893" s="24"/>
      <c r="J893" s="23">
        <v>33034</v>
      </c>
      <c r="K893" s="25">
        <v>1084523618307.6555</v>
      </c>
      <c r="L893" s="25"/>
      <c r="M893" s="23">
        <v>32928</v>
      </c>
      <c r="N893" s="25">
        <v>0</v>
      </c>
      <c r="O893" s="25"/>
      <c r="P893" s="23">
        <v>32172</v>
      </c>
      <c r="Q893" s="24">
        <v>0</v>
      </c>
      <c r="S893" s="23"/>
      <c r="W893" s="23">
        <v>33034</v>
      </c>
      <c r="X893" s="1">
        <f>[1]CalculateLowerTotal!N893</f>
        <v>1337465802910.0576</v>
      </c>
    </row>
    <row r="894" spans="1:24" x14ac:dyDescent="0.3">
      <c r="A894" s="17">
        <v>33035</v>
      </c>
      <c r="B894" s="1">
        <v>66396641046.492134</v>
      </c>
      <c r="C894" s="1"/>
      <c r="D894" s="21">
        <v>32929</v>
      </c>
      <c r="E894" s="22">
        <v>0</v>
      </c>
      <c r="G894" s="23">
        <v>32826</v>
      </c>
      <c r="H894" s="24">
        <v>112026702.7703042</v>
      </c>
      <c r="I894" s="24"/>
      <c r="J894" s="23">
        <v>33035</v>
      </c>
      <c r="K894" s="25">
        <v>69812089347.710373</v>
      </c>
      <c r="L894" s="25"/>
      <c r="M894" s="23">
        <v>32929</v>
      </c>
      <c r="N894" s="25">
        <v>0</v>
      </c>
      <c r="O894" s="25"/>
      <c r="P894" s="23">
        <v>32173</v>
      </c>
      <c r="Q894" s="24">
        <v>0</v>
      </c>
      <c r="S894" s="23"/>
      <c r="W894" s="23">
        <v>33035</v>
      </c>
      <c r="X894" s="1">
        <f>[1]CalculateLowerTotal!N894</f>
        <v>69847714201.138367</v>
      </c>
    </row>
    <row r="895" spans="1:24" x14ac:dyDescent="0.3">
      <c r="A895" s="17">
        <v>33036</v>
      </c>
      <c r="B895" s="1">
        <v>7736822459.9644613</v>
      </c>
      <c r="C895" s="1"/>
      <c r="D895" s="21">
        <v>32930</v>
      </c>
      <c r="E895" s="22">
        <v>0</v>
      </c>
      <c r="G895" s="23">
        <v>32245</v>
      </c>
      <c r="H895" s="24">
        <v>109294341.80958082</v>
      </c>
      <c r="I895" s="24"/>
      <c r="J895" s="23">
        <v>33036</v>
      </c>
      <c r="K895" s="25">
        <v>8294223624.1871586</v>
      </c>
      <c r="L895" s="25"/>
      <c r="M895" s="23">
        <v>32930</v>
      </c>
      <c r="N895" s="25">
        <v>0</v>
      </c>
      <c r="O895" s="25"/>
      <c r="P895" s="23">
        <v>32181</v>
      </c>
      <c r="Q895" s="24">
        <v>0</v>
      </c>
      <c r="S895" s="23"/>
      <c r="W895" s="23">
        <v>33036</v>
      </c>
      <c r="X895" s="1">
        <f>[1]CalculateLowerTotal!N895</f>
        <v>8306784800.7246943</v>
      </c>
    </row>
    <row r="896" spans="1:24" x14ac:dyDescent="0.3">
      <c r="A896" s="17">
        <v>33037</v>
      </c>
      <c r="B896" s="1">
        <v>7109518718.5373964</v>
      </c>
      <c r="C896" s="1"/>
      <c r="D896" s="21">
        <v>32932</v>
      </c>
      <c r="E896" s="22">
        <v>0</v>
      </c>
      <c r="G896" s="23">
        <v>32649</v>
      </c>
      <c r="H896" s="24">
        <v>101097266.68081564</v>
      </c>
      <c r="I896" s="24"/>
      <c r="J896" s="23">
        <v>33037</v>
      </c>
      <c r="K896" s="25">
        <v>7328107407.7231054</v>
      </c>
      <c r="L896" s="25"/>
      <c r="M896" s="23">
        <v>32932</v>
      </c>
      <c r="N896" s="25">
        <v>0</v>
      </c>
      <c r="O896" s="25"/>
      <c r="P896" s="23">
        <v>32182</v>
      </c>
      <c r="Q896" s="24">
        <v>0</v>
      </c>
      <c r="S896" s="23"/>
      <c r="W896" s="23">
        <v>33037</v>
      </c>
      <c r="X896" s="1">
        <f>[1]CalculateLowerTotal!N896</f>
        <v>7282778552.0203342</v>
      </c>
    </row>
    <row r="897" spans="1:24" x14ac:dyDescent="0.3">
      <c r="A897" s="17">
        <v>33038</v>
      </c>
      <c r="B897" s="1">
        <v>6900398392.4698362</v>
      </c>
      <c r="C897" s="1"/>
      <c r="D897" s="21">
        <v>32933</v>
      </c>
      <c r="E897" s="22">
        <v>0</v>
      </c>
      <c r="G897" s="23">
        <v>32752</v>
      </c>
      <c r="H897" s="24">
        <v>95632550.127110794</v>
      </c>
      <c r="I897" s="24"/>
      <c r="J897" s="23">
        <v>33038</v>
      </c>
      <c r="K897" s="25">
        <v>6968707356.846344</v>
      </c>
      <c r="L897" s="25"/>
      <c r="M897" s="23">
        <v>32933</v>
      </c>
      <c r="N897" s="25">
        <v>0</v>
      </c>
      <c r="O897" s="25"/>
      <c r="P897" s="23">
        <v>32183</v>
      </c>
      <c r="Q897" s="24">
        <v>0</v>
      </c>
      <c r="S897" s="23"/>
      <c r="W897" s="23">
        <v>33038</v>
      </c>
      <c r="X897" s="1">
        <f>[1]CalculateLowerTotal!N897</f>
        <v>6899020283.2778807</v>
      </c>
    </row>
    <row r="898" spans="1:24" x14ac:dyDescent="0.3">
      <c r="A898" s="17">
        <v>33039</v>
      </c>
      <c r="B898" s="1">
        <v>7318610426.2173014</v>
      </c>
      <c r="C898" s="1"/>
      <c r="D898" s="21">
        <v>32936</v>
      </c>
      <c r="E898" s="22">
        <v>0</v>
      </c>
      <c r="G898" s="23">
        <v>32805</v>
      </c>
      <c r="H898" s="24">
        <v>95632549.331889778</v>
      </c>
      <c r="I898" s="24"/>
      <c r="J898" s="23">
        <v>33039</v>
      </c>
      <c r="K898" s="25">
        <v>58542189974.725372</v>
      </c>
      <c r="L898" s="25"/>
      <c r="M898" s="23">
        <v>32936</v>
      </c>
      <c r="N898" s="25">
        <v>0</v>
      </c>
      <c r="O898" s="25"/>
      <c r="P898" s="23">
        <v>32219</v>
      </c>
      <c r="Q898" s="24">
        <v>0</v>
      </c>
      <c r="S898" s="23"/>
      <c r="W898" s="23">
        <v>33039</v>
      </c>
      <c r="X898" s="1">
        <f>[1]CalculateLowerTotal!N898</f>
        <v>179329351950.89722</v>
      </c>
    </row>
    <row r="899" spans="1:24" x14ac:dyDescent="0.3">
      <c r="A899" s="17">
        <v>33040</v>
      </c>
      <c r="B899" s="1">
        <v>6691306684.7905416</v>
      </c>
      <c r="C899" s="1"/>
      <c r="D899" s="21">
        <v>32937</v>
      </c>
      <c r="E899" s="22">
        <v>0</v>
      </c>
      <c r="G899" s="23">
        <v>32166</v>
      </c>
      <c r="H899" s="24">
        <v>92900190.955634713</v>
      </c>
      <c r="I899" s="24"/>
      <c r="J899" s="23">
        <v>33040</v>
      </c>
      <c r="K899" s="25">
        <v>8273342356.0123482</v>
      </c>
      <c r="L899" s="25"/>
      <c r="M899" s="23">
        <v>32937</v>
      </c>
      <c r="N899" s="25">
        <v>0</v>
      </c>
      <c r="O899" s="25"/>
      <c r="P899" s="23">
        <v>32220</v>
      </c>
      <c r="Q899" s="24">
        <v>0</v>
      </c>
      <c r="S899" s="23"/>
      <c r="W899" s="23">
        <v>33040</v>
      </c>
      <c r="X899" s="1">
        <f>[1]CalculateLowerTotal!N899</f>
        <v>8556317131.8339977</v>
      </c>
    </row>
    <row r="900" spans="1:24" x14ac:dyDescent="0.3">
      <c r="A900" s="17">
        <v>33041</v>
      </c>
      <c r="B900" s="1">
        <v>6273094651.0434008</v>
      </c>
      <c r="C900" s="1"/>
      <c r="D900" s="21">
        <v>32938</v>
      </c>
      <c r="E900" s="22">
        <v>0</v>
      </c>
      <c r="G900" s="23">
        <v>32308</v>
      </c>
      <c r="H900" s="24">
        <v>92900190.955634713</v>
      </c>
      <c r="I900" s="24"/>
      <c r="J900" s="23">
        <v>33041</v>
      </c>
      <c r="K900" s="25">
        <v>6614639486.6435022</v>
      </c>
      <c r="L900" s="25"/>
      <c r="M900" s="23">
        <v>32938</v>
      </c>
      <c r="N900" s="25">
        <v>0</v>
      </c>
      <c r="O900" s="25"/>
      <c r="P900" s="23">
        <v>32221</v>
      </c>
      <c r="Q900" s="24">
        <v>0</v>
      </c>
      <c r="S900" s="23"/>
      <c r="W900" s="23">
        <v>33041</v>
      </c>
      <c r="X900" s="1">
        <f>[1]CalculateLowerTotal!N900</f>
        <v>6606726880.0571938</v>
      </c>
    </row>
    <row r="901" spans="1:24" x14ac:dyDescent="0.3">
      <c r="A901" s="17">
        <v>33042</v>
      </c>
      <c r="B901" s="1">
        <v>62247008745.441322</v>
      </c>
      <c r="C901" s="1"/>
      <c r="D901" s="21">
        <v>32939</v>
      </c>
      <c r="E901" s="22">
        <v>0</v>
      </c>
      <c r="G901" s="23">
        <v>32795</v>
      </c>
      <c r="H901" s="24">
        <v>90167832.976990178</v>
      </c>
      <c r="I901" s="24"/>
      <c r="J901" s="23">
        <v>33042</v>
      </c>
      <c r="K901" s="25">
        <v>78085423132.001404</v>
      </c>
      <c r="L901" s="25"/>
      <c r="M901" s="23">
        <v>32939</v>
      </c>
      <c r="N901" s="25">
        <v>0</v>
      </c>
      <c r="O901" s="25"/>
      <c r="P901" s="23">
        <v>32226</v>
      </c>
      <c r="Q901" s="24">
        <v>0</v>
      </c>
      <c r="S901" s="23"/>
      <c r="W901" s="23">
        <v>33042</v>
      </c>
      <c r="X901" s="1">
        <f>[1]CalculateLowerTotal!N901</f>
        <v>192754260936.6077</v>
      </c>
    </row>
    <row r="902" spans="1:24" x14ac:dyDescent="0.3">
      <c r="A902" s="17">
        <v>33043</v>
      </c>
      <c r="B902" s="1">
        <v>113427742367.82819</v>
      </c>
      <c r="C902" s="1"/>
      <c r="D902" s="21">
        <v>32940</v>
      </c>
      <c r="E902" s="22">
        <v>0</v>
      </c>
      <c r="G902" s="23">
        <v>32924</v>
      </c>
      <c r="H902" s="24">
        <v>90167832.579379663</v>
      </c>
      <c r="I902" s="24"/>
      <c r="J902" s="23">
        <v>33043</v>
      </c>
      <c r="K902" s="25">
        <v>663394505818.76221</v>
      </c>
      <c r="L902" s="25"/>
      <c r="M902" s="23">
        <v>32940</v>
      </c>
      <c r="N902" s="25">
        <v>0</v>
      </c>
      <c r="O902" s="25"/>
      <c r="P902" s="23">
        <v>32227</v>
      </c>
      <c r="Q902" s="24">
        <v>0</v>
      </c>
      <c r="S902" s="23"/>
      <c r="W902" s="23">
        <v>33043</v>
      </c>
      <c r="X902" s="1">
        <f>[1]CalculateLowerTotal!N902</f>
        <v>902563587232.48193</v>
      </c>
    </row>
    <row r="903" spans="1:24" x14ac:dyDescent="0.3">
      <c r="A903" s="17">
        <v>33044</v>
      </c>
      <c r="B903" s="1">
        <v>63630135371.470505</v>
      </c>
      <c r="C903" s="1"/>
      <c r="D903" s="21">
        <v>32942</v>
      </c>
      <c r="E903" s="22">
        <v>0</v>
      </c>
      <c r="G903" s="23">
        <v>32479</v>
      </c>
      <c r="H903" s="24">
        <v>90167832.380574405</v>
      </c>
      <c r="I903" s="24"/>
      <c r="J903" s="23">
        <v>33044</v>
      </c>
      <c r="K903" s="25">
        <v>105208436876.10532</v>
      </c>
      <c r="L903" s="25"/>
      <c r="M903" s="23">
        <v>32942</v>
      </c>
      <c r="N903" s="25">
        <v>0</v>
      </c>
      <c r="O903" s="25"/>
      <c r="P903" s="23">
        <v>32233</v>
      </c>
      <c r="Q903" s="24">
        <v>0</v>
      </c>
      <c r="S903" s="23"/>
      <c r="W903" s="23">
        <v>33044</v>
      </c>
      <c r="X903" s="1">
        <f>[1]CalculateLowerTotal!N903</f>
        <v>117536148040.31454</v>
      </c>
    </row>
    <row r="904" spans="1:24" x14ac:dyDescent="0.3">
      <c r="A904" s="17">
        <v>33045</v>
      </c>
      <c r="B904" s="1">
        <v>6691306684.7905416</v>
      </c>
      <c r="C904" s="1"/>
      <c r="D904" s="21">
        <v>32944</v>
      </c>
      <c r="E904" s="22">
        <v>0</v>
      </c>
      <c r="G904" s="23">
        <v>32226</v>
      </c>
      <c r="H904" s="24">
        <v>87435474.40192987</v>
      </c>
      <c r="I904" s="24"/>
      <c r="J904" s="23">
        <v>33045</v>
      </c>
      <c r="K904" s="25">
        <v>10440102740.118347</v>
      </c>
      <c r="L904" s="25"/>
      <c r="M904" s="23">
        <v>32944</v>
      </c>
      <c r="N904" s="25">
        <v>0</v>
      </c>
      <c r="O904" s="25"/>
      <c r="P904" s="23">
        <v>32234</v>
      </c>
      <c r="Q904" s="24">
        <v>0</v>
      </c>
      <c r="S904" s="23"/>
      <c r="W904" s="23">
        <v>33045</v>
      </c>
      <c r="X904" s="1">
        <f>[1]CalculateLowerTotal!N904</f>
        <v>11297723920.58609</v>
      </c>
    </row>
    <row r="905" spans="1:24" x14ac:dyDescent="0.3">
      <c r="A905" s="17">
        <v>33046</v>
      </c>
      <c r="B905" s="1">
        <v>56713997395.388481</v>
      </c>
      <c r="C905" s="1"/>
      <c r="D905" s="21">
        <v>32945</v>
      </c>
      <c r="E905" s="22">
        <v>0</v>
      </c>
      <c r="G905" s="23">
        <v>32724</v>
      </c>
      <c r="H905" s="24">
        <v>84703115.826869562</v>
      </c>
      <c r="I905" s="24"/>
      <c r="J905" s="23">
        <v>33046</v>
      </c>
      <c r="K905" s="25">
        <v>62511879524.989822</v>
      </c>
      <c r="L905" s="25"/>
      <c r="M905" s="23">
        <v>32945</v>
      </c>
      <c r="N905" s="25">
        <v>0</v>
      </c>
      <c r="O905" s="25"/>
      <c r="P905" s="23">
        <v>32235</v>
      </c>
      <c r="Q905" s="24">
        <v>0</v>
      </c>
      <c r="S905" s="23"/>
      <c r="W905" s="23">
        <v>33046</v>
      </c>
      <c r="X905" s="1">
        <f>[1]CalculateLowerTotal!N905</f>
        <v>94431612674.810242</v>
      </c>
    </row>
    <row r="906" spans="1:24" x14ac:dyDescent="0.3">
      <c r="A906" s="17">
        <v>33047</v>
      </c>
      <c r="B906" s="1">
        <v>87145812243.617859</v>
      </c>
      <c r="C906" s="1"/>
      <c r="D906" s="21">
        <v>32946</v>
      </c>
      <c r="E906" s="22">
        <v>0</v>
      </c>
      <c r="G906" s="23">
        <v>32871</v>
      </c>
      <c r="H906" s="24">
        <v>84703115.826869562</v>
      </c>
      <c r="I906" s="24"/>
      <c r="J906" s="23">
        <v>33047</v>
      </c>
      <c r="K906" s="25">
        <v>271926668664.65704</v>
      </c>
      <c r="L906" s="25"/>
      <c r="M906" s="23">
        <v>32946</v>
      </c>
      <c r="N906" s="25">
        <v>0</v>
      </c>
      <c r="O906" s="25"/>
      <c r="P906" s="23">
        <v>32236</v>
      </c>
      <c r="Q906" s="24">
        <v>0</v>
      </c>
      <c r="S906" s="23"/>
      <c r="W906" s="23">
        <v>33047</v>
      </c>
      <c r="X906" s="1">
        <f>[1]CalculateLowerTotal!N906</f>
        <v>337952118603.0755</v>
      </c>
    </row>
    <row r="907" spans="1:24" x14ac:dyDescent="0.3">
      <c r="A907" s="17">
        <v>33048</v>
      </c>
      <c r="B907" s="1">
        <v>6900398392.4698362</v>
      </c>
      <c r="C907" s="1"/>
      <c r="D907" s="21">
        <v>32947</v>
      </c>
      <c r="E907" s="22">
        <v>0</v>
      </c>
      <c r="G907" s="23">
        <v>32946</v>
      </c>
      <c r="H907" s="24">
        <v>84703115.826869562</v>
      </c>
      <c r="I907" s="24"/>
      <c r="J907" s="23">
        <v>33048</v>
      </c>
      <c r="K907" s="25">
        <v>11416021533.79916</v>
      </c>
      <c r="L907" s="25"/>
      <c r="M907" s="23">
        <v>32947</v>
      </c>
      <c r="N907" s="25">
        <v>0</v>
      </c>
      <c r="O907" s="25"/>
      <c r="P907" s="23">
        <v>32245</v>
      </c>
      <c r="Q907" s="24">
        <v>0</v>
      </c>
      <c r="S907" s="23"/>
      <c r="W907" s="23">
        <v>33048</v>
      </c>
      <c r="X907" s="1">
        <f>[1]CalculateLowerTotal!N907</f>
        <v>17510701330.488029</v>
      </c>
    </row>
    <row r="908" spans="1:24" x14ac:dyDescent="0.3">
      <c r="A908" s="17">
        <v>33049</v>
      </c>
      <c r="B908" s="1">
        <v>5854882617.295908</v>
      </c>
      <c r="C908" s="1"/>
      <c r="D908" s="21">
        <v>32953</v>
      </c>
      <c r="E908" s="22">
        <v>0</v>
      </c>
      <c r="G908" s="23">
        <v>32989</v>
      </c>
      <c r="H908" s="24">
        <v>84703115.628064305</v>
      </c>
      <c r="I908" s="24"/>
      <c r="J908" s="23">
        <v>33049</v>
      </c>
      <c r="K908" s="25">
        <v>7813983760.1465273</v>
      </c>
      <c r="L908" s="25"/>
      <c r="M908" s="23">
        <v>32953</v>
      </c>
      <c r="N908" s="25">
        <v>0</v>
      </c>
      <c r="O908" s="25"/>
      <c r="P908" s="23">
        <v>32246</v>
      </c>
      <c r="Q908" s="24">
        <v>0</v>
      </c>
      <c r="S908" s="23"/>
      <c r="W908" s="23">
        <v>33049</v>
      </c>
      <c r="X908" s="1">
        <f>[1]CalculateLowerTotal!N908</f>
        <v>8364768851.7323112</v>
      </c>
    </row>
    <row r="909" spans="1:24" x14ac:dyDescent="0.3">
      <c r="A909" s="17">
        <v>33050</v>
      </c>
      <c r="B909" s="1">
        <v>5436670583.5479908</v>
      </c>
      <c r="C909" s="1"/>
      <c r="D909" s="21">
        <v>32954</v>
      </c>
      <c r="E909" s="22">
        <v>0</v>
      </c>
      <c r="G909" s="23">
        <v>33217</v>
      </c>
      <c r="H909" s="24">
        <v>81970757.251809254</v>
      </c>
      <c r="I909" s="24"/>
      <c r="J909" s="23">
        <v>33050</v>
      </c>
      <c r="K909" s="25">
        <v>5775483057.7897577</v>
      </c>
      <c r="L909" s="25"/>
      <c r="M909" s="23">
        <v>32954</v>
      </c>
      <c r="N909" s="25">
        <v>0</v>
      </c>
      <c r="O909" s="25"/>
      <c r="P909" s="23">
        <v>32247</v>
      </c>
      <c r="Q909" s="24">
        <v>0</v>
      </c>
      <c r="S909" s="23"/>
      <c r="W909" s="23">
        <v>33050</v>
      </c>
      <c r="X909" s="1">
        <f>[1]CalculateLowerTotal!N909</f>
        <v>5803914233.8664465</v>
      </c>
    </row>
    <row r="910" spans="1:24" x14ac:dyDescent="0.3">
      <c r="A910" s="17">
        <v>33051</v>
      </c>
      <c r="B910" s="1">
        <v>5227578875.8695011</v>
      </c>
      <c r="C910" s="1"/>
      <c r="D910" s="21">
        <v>32955</v>
      </c>
      <c r="E910" s="22">
        <v>0</v>
      </c>
      <c r="G910" s="23">
        <v>32315</v>
      </c>
      <c r="H910" s="24">
        <v>81970757.053003997</v>
      </c>
      <c r="I910" s="24"/>
      <c r="J910" s="23">
        <v>33051</v>
      </c>
      <c r="K910" s="25">
        <v>5377858595.112155</v>
      </c>
      <c r="L910" s="25"/>
      <c r="M910" s="23">
        <v>32955</v>
      </c>
      <c r="N910" s="25">
        <v>0</v>
      </c>
      <c r="O910" s="25"/>
      <c r="P910" s="23">
        <v>32293</v>
      </c>
      <c r="Q910" s="24">
        <v>0</v>
      </c>
      <c r="S910" s="23"/>
      <c r="W910" s="23">
        <v>33051</v>
      </c>
      <c r="X910" s="1">
        <f>[1]CalculateLowerTotal!N910</f>
        <v>5338056118.3482637</v>
      </c>
    </row>
    <row r="911" spans="1:24" x14ac:dyDescent="0.3">
      <c r="A911" s="17">
        <v>33052</v>
      </c>
      <c r="B911" s="1">
        <v>4809366842.1219692</v>
      </c>
      <c r="C911" s="1"/>
      <c r="D911" s="21">
        <v>32958</v>
      </c>
      <c r="E911" s="22">
        <v>0</v>
      </c>
      <c r="G911" s="23">
        <v>33081</v>
      </c>
      <c r="H911" s="24">
        <v>81970756.854198739</v>
      </c>
      <c r="I911" s="24"/>
      <c r="J911" s="23">
        <v>33052</v>
      </c>
      <c r="K911" s="25">
        <v>4874943447.9234171</v>
      </c>
      <c r="L911" s="25"/>
      <c r="M911" s="23">
        <v>32958</v>
      </c>
      <c r="N911" s="25">
        <v>0</v>
      </c>
      <c r="O911" s="25"/>
      <c r="P911" s="23">
        <v>32300</v>
      </c>
      <c r="Q911" s="24">
        <v>0</v>
      </c>
      <c r="S911" s="23"/>
      <c r="W911" s="23">
        <v>33052</v>
      </c>
      <c r="X911" s="1">
        <f>[1]CalculateLowerTotal!N911</f>
        <v>4826194013.4441833</v>
      </c>
    </row>
    <row r="912" spans="1:24" x14ac:dyDescent="0.3">
      <c r="A912" s="17">
        <v>33053</v>
      </c>
      <c r="B912" s="1">
        <v>4809366842.1219692</v>
      </c>
      <c r="C912" s="1"/>
      <c r="D912" s="21">
        <v>32959</v>
      </c>
      <c r="E912" s="22">
        <v>0</v>
      </c>
      <c r="G912" s="23">
        <v>33118</v>
      </c>
      <c r="H912" s="24">
        <v>76506040.101688638</v>
      </c>
      <c r="I912" s="24"/>
      <c r="J912" s="23">
        <v>33053</v>
      </c>
      <c r="K912" s="25">
        <v>14085215421.337896</v>
      </c>
      <c r="L912" s="25"/>
      <c r="M912" s="23">
        <v>32959</v>
      </c>
      <c r="N912" s="25">
        <v>0</v>
      </c>
      <c r="O912" s="25"/>
      <c r="P912" s="23">
        <v>32301</v>
      </c>
      <c r="Q912" s="24">
        <v>0</v>
      </c>
      <c r="S912" s="23"/>
      <c r="W912" s="23">
        <v>33053</v>
      </c>
      <c r="X912" s="1">
        <f>[1]CalculateLowerTotal!N912</f>
        <v>82285888364.211578</v>
      </c>
    </row>
    <row r="913" spans="1:24" x14ac:dyDescent="0.3">
      <c r="A913" s="17">
        <v>33054</v>
      </c>
      <c r="B913" s="1">
        <v>4809366842.1219692</v>
      </c>
      <c r="C913" s="1"/>
      <c r="D913" s="21">
        <v>32960</v>
      </c>
      <c r="E913" s="22">
        <v>0</v>
      </c>
      <c r="G913" s="23">
        <v>32472</v>
      </c>
      <c r="H913" s="24">
        <v>73773681.52662833</v>
      </c>
      <c r="I913" s="24"/>
      <c r="J913" s="23">
        <v>33054</v>
      </c>
      <c r="K913" s="25">
        <v>12880571315.835426</v>
      </c>
      <c r="L913" s="25"/>
      <c r="M913" s="23">
        <v>32960</v>
      </c>
      <c r="N913" s="25">
        <v>0</v>
      </c>
      <c r="O913" s="25"/>
      <c r="P913" s="23">
        <v>32308</v>
      </c>
      <c r="Q913" s="24">
        <v>0</v>
      </c>
      <c r="S913" s="23"/>
      <c r="W913" s="23">
        <v>33054</v>
      </c>
      <c r="X913" s="1">
        <f>[1]CalculateLowerTotal!N913</f>
        <v>46209723342.428047</v>
      </c>
    </row>
    <row r="914" spans="1:24" x14ac:dyDescent="0.3">
      <c r="A914" s="17">
        <v>33055</v>
      </c>
      <c r="B914" s="1">
        <v>60863629696.448318</v>
      </c>
      <c r="C914" s="1"/>
      <c r="D914" s="21">
        <v>32968</v>
      </c>
      <c r="E914" s="22">
        <v>0</v>
      </c>
      <c r="G914" s="23">
        <v>33038</v>
      </c>
      <c r="H914" s="24">
        <v>68308964.376507714</v>
      </c>
      <c r="I914" s="24"/>
      <c r="J914" s="23">
        <v>33055</v>
      </c>
      <c r="K914" s="25">
        <v>536658032425.29407</v>
      </c>
      <c r="L914" s="25"/>
      <c r="M914" s="23">
        <v>32968</v>
      </c>
      <c r="N914" s="25">
        <v>0</v>
      </c>
      <c r="O914" s="25"/>
      <c r="P914" s="23">
        <v>32309</v>
      </c>
      <c r="Q914" s="24">
        <v>0</v>
      </c>
      <c r="S914" s="23"/>
      <c r="W914" s="23">
        <v>33055</v>
      </c>
      <c r="X914" s="1">
        <f>[1]CalculateLowerTotal!N914</f>
        <v>912745302066.18909</v>
      </c>
    </row>
    <row r="915" spans="1:24" x14ac:dyDescent="0.3">
      <c r="A915" s="17">
        <v>33056</v>
      </c>
      <c r="B915" s="1">
        <v>5436670583.5479908</v>
      </c>
      <c r="C915" s="1"/>
      <c r="D915" s="21">
        <v>32971</v>
      </c>
      <c r="E915" s="22">
        <v>0</v>
      </c>
      <c r="G915" s="23">
        <v>32157</v>
      </c>
      <c r="H915" s="24">
        <v>65576605.801447399</v>
      </c>
      <c r="I915" s="24"/>
      <c r="J915" s="23">
        <v>33056</v>
      </c>
      <c r="K915" s="25">
        <v>43192402311.20945</v>
      </c>
      <c r="L915" s="25"/>
      <c r="M915" s="23">
        <v>32971</v>
      </c>
      <c r="N915" s="25">
        <v>0</v>
      </c>
      <c r="O915" s="25"/>
      <c r="P915" s="23">
        <v>32315</v>
      </c>
      <c r="Q915" s="24">
        <v>0</v>
      </c>
      <c r="S915" s="23"/>
      <c r="W915" s="23">
        <v>33056</v>
      </c>
      <c r="X915" s="1">
        <f>[1]CalculateLowerTotal!N915</f>
        <v>54731016127.634277</v>
      </c>
    </row>
    <row r="916" spans="1:24" x14ac:dyDescent="0.3">
      <c r="A916" s="17">
        <v>33057</v>
      </c>
      <c r="B916" s="1">
        <v>4391154808.3738995</v>
      </c>
      <c r="C916" s="1"/>
      <c r="D916" s="21">
        <v>32972</v>
      </c>
      <c r="E916" s="22">
        <v>0</v>
      </c>
      <c r="G916" s="23">
        <v>32172</v>
      </c>
      <c r="H916" s="24">
        <v>65576605.801447399</v>
      </c>
      <c r="I916" s="24"/>
      <c r="J916" s="23">
        <v>33057</v>
      </c>
      <c r="K916" s="25">
        <v>5850234337.7538347</v>
      </c>
      <c r="L916" s="25"/>
      <c r="M916" s="23">
        <v>32972</v>
      </c>
      <c r="N916" s="25">
        <v>0</v>
      </c>
      <c r="O916" s="25"/>
      <c r="P916" s="23">
        <v>32316</v>
      </c>
      <c r="Q916" s="24">
        <v>0</v>
      </c>
      <c r="S916" s="23"/>
      <c r="W916" s="23">
        <v>33057</v>
      </c>
      <c r="X916" s="1">
        <f>[1]CalculateLowerTotal!N916</f>
        <v>6110853160.9306936</v>
      </c>
    </row>
    <row r="917" spans="1:24" x14ac:dyDescent="0.3">
      <c r="A917" s="17">
        <v>33058</v>
      </c>
      <c r="B917" s="1">
        <v>4182063100.6956015</v>
      </c>
      <c r="C917" s="1"/>
      <c r="D917" s="21">
        <v>32973</v>
      </c>
      <c r="E917" s="22">
        <v>0</v>
      </c>
      <c r="G917" s="23">
        <v>32173</v>
      </c>
      <c r="H917" s="24">
        <v>65576605.801447399</v>
      </c>
      <c r="I917" s="24"/>
      <c r="J917" s="23">
        <v>33058</v>
      </c>
      <c r="K917" s="25">
        <v>4509946141.6311541</v>
      </c>
      <c r="L917" s="25"/>
      <c r="M917" s="23">
        <v>32973</v>
      </c>
      <c r="N917" s="25">
        <v>0</v>
      </c>
      <c r="O917" s="25"/>
      <c r="P917" s="23">
        <v>32317</v>
      </c>
      <c r="Q917" s="24">
        <v>0</v>
      </c>
      <c r="S917" s="23"/>
      <c r="W917" s="23">
        <v>33058</v>
      </c>
      <c r="X917" s="1">
        <f>[1]CalculateLowerTotal!N917</f>
        <v>4520751116.9637642</v>
      </c>
    </row>
    <row r="918" spans="1:24" x14ac:dyDescent="0.3">
      <c r="A918" s="17">
        <v>33059</v>
      </c>
      <c r="B918" s="1">
        <v>4391154808.3738995</v>
      </c>
      <c r="C918" s="1"/>
      <c r="D918" s="21">
        <v>32975</v>
      </c>
      <c r="E918" s="22">
        <v>0</v>
      </c>
      <c r="G918" s="23">
        <v>32182</v>
      </c>
      <c r="H918" s="24">
        <v>65576605.801447399</v>
      </c>
      <c r="I918" s="24"/>
      <c r="J918" s="23">
        <v>33059</v>
      </c>
      <c r="K918" s="25">
        <v>90520886067.826447</v>
      </c>
      <c r="L918" s="25"/>
      <c r="M918" s="23">
        <v>32975</v>
      </c>
      <c r="N918" s="25">
        <v>0</v>
      </c>
      <c r="O918" s="25"/>
      <c r="P918" s="23">
        <v>32318</v>
      </c>
      <c r="Q918" s="24">
        <v>0</v>
      </c>
      <c r="S918" s="23"/>
      <c r="W918" s="23">
        <v>33059</v>
      </c>
      <c r="X918" s="1">
        <f>[1]CalculateLowerTotal!N918</f>
        <v>521751986668.22198</v>
      </c>
    </row>
    <row r="919" spans="1:24" x14ac:dyDescent="0.3">
      <c r="A919" s="17">
        <v>33060</v>
      </c>
      <c r="B919" s="1">
        <v>3972971393.0152125</v>
      </c>
      <c r="C919" s="1"/>
      <c r="D919" s="21">
        <v>32976</v>
      </c>
      <c r="E919" s="22">
        <v>0</v>
      </c>
      <c r="G919" s="23">
        <v>32219</v>
      </c>
      <c r="H919" s="24">
        <v>65576605.801447399</v>
      </c>
      <c r="I919" s="24"/>
      <c r="J919" s="23">
        <v>33060</v>
      </c>
      <c r="K919" s="25">
        <v>26539521448.99733</v>
      </c>
      <c r="L919" s="25"/>
      <c r="M919" s="23">
        <v>32976</v>
      </c>
      <c r="N919" s="25">
        <v>0</v>
      </c>
      <c r="O919" s="25"/>
      <c r="P919" s="23">
        <v>32319</v>
      </c>
      <c r="Q919" s="24">
        <v>0</v>
      </c>
      <c r="S919" s="23"/>
      <c r="W919" s="23">
        <v>33060</v>
      </c>
      <c r="X919" s="1">
        <f>[1]CalculateLowerTotal!N919</f>
        <v>33364672522.176529</v>
      </c>
    </row>
    <row r="920" spans="1:24" x14ac:dyDescent="0.3">
      <c r="A920" s="17">
        <v>33061</v>
      </c>
      <c r="B920" s="1">
        <v>3763851066.9480062</v>
      </c>
      <c r="C920" s="1"/>
      <c r="D920" s="21">
        <v>32979</v>
      </c>
      <c r="E920" s="22">
        <v>0</v>
      </c>
      <c r="G920" s="23">
        <v>32233</v>
      </c>
      <c r="H920" s="24">
        <v>65576605.801447399</v>
      </c>
      <c r="I920" s="24"/>
      <c r="J920" s="23">
        <v>33061</v>
      </c>
      <c r="K920" s="25">
        <v>6061764714.4575968</v>
      </c>
      <c r="L920" s="25"/>
      <c r="M920" s="23">
        <v>32979</v>
      </c>
      <c r="N920" s="25">
        <v>0</v>
      </c>
      <c r="O920" s="25"/>
      <c r="P920" s="23">
        <v>32320</v>
      </c>
      <c r="Q920" s="24">
        <v>0</v>
      </c>
      <c r="S920" s="23"/>
      <c r="W920" s="23">
        <v>33061</v>
      </c>
      <c r="X920" s="1">
        <f>[1]CalculateLowerTotal!N920</f>
        <v>6588143666.3963394</v>
      </c>
    </row>
    <row r="921" spans="1:24" x14ac:dyDescent="0.3">
      <c r="A921" s="17">
        <v>33062</v>
      </c>
      <c r="B921" s="1">
        <v>3345639033.1996894</v>
      </c>
      <c r="C921" s="1"/>
      <c r="D921" s="21">
        <v>32981</v>
      </c>
      <c r="E921" s="22">
        <v>0</v>
      </c>
      <c r="G921" s="23">
        <v>32246</v>
      </c>
      <c r="H921" s="24">
        <v>65576605.801447399</v>
      </c>
      <c r="I921" s="24"/>
      <c r="J921" s="23">
        <v>33062</v>
      </c>
      <c r="K921" s="25">
        <v>3752760477.5833173</v>
      </c>
      <c r="L921" s="25"/>
      <c r="M921" s="23">
        <v>32981</v>
      </c>
      <c r="N921" s="25">
        <v>0</v>
      </c>
      <c r="O921" s="25"/>
      <c r="P921" s="23">
        <v>32321</v>
      </c>
      <c r="Q921" s="24">
        <v>0</v>
      </c>
      <c r="S921" s="23"/>
      <c r="W921" s="23">
        <v>33062</v>
      </c>
      <c r="X921" s="1">
        <f>[1]CalculateLowerTotal!N921</f>
        <v>3792101473.3372507</v>
      </c>
    </row>
    <row r="922" spans="1:24" x14ac:dyDescent="0.3">
      <c r="A922" s="17">
        <v>33063</v>
      </c>
      <c r="B922" s="1">
        <v>3554759359.2686982</v>
      </c>
      <c r="C922" s="1"/>
      <c r="D922" s="21">
        <v>32982</v>
      </c>
      <c r="E922" s="22">
        <v>0</v>
      </c>
      <c r="G922" s="23">
        <v>32293</v>
      </c>
      <c r="H922" s="24">
        <v>65576605.801447399</v>
      </c>
      <c r="I922" s="24"/>
      <c r="J922" s="23">
        <v>33063</v>
      </c>
      <c r="K922" s="25">
        <v>3721433229.1664929</v>
      </c>
      <c r="L922" s="25"/>
      <c r="M922" s="23">
        <v>32982</v>
      </c>
      <c r="N922" s="25">
        <v>0</v>
      </c>
      <c r="O922" s="25"/>
      <c r="P922" s="23">
        <v>32322</v>
      </c>
      <c r="Q922" s="24">
        <v>0</v>
      </c>
      <c r="S922" s="23"/>
      <c r="W922" s="23">
        <v>33063</v>
      </c>
      <c r="X922" s="1">
        <f>[1]CalculateLowerTotal!N922</f>
        <v>3702853709.1244683</v>
      </c>
    </row>
    <row r="923" spans="1:24" x14ac:dyDescent="0.3">
      <c r="A923" s="17">
        <v>33064</v>
      </c>
      <c r="B923" s="1">
        <v>3345639033.1996894</v>
      </c>
      <c r="C923" s="1"/>
      <c r="D923" s="21">
        <v>32983</v>
      </c>
      <c r="E923" s="22">
        <v>0</v>
      </c>
      <c r="G923" s="23">
        <v>32300</v>
      </c>
      <c r="H923" s="24">
        <v>65576605.801447399</v>
      </c>
      <c r="I923" s="24"/>
      <c r="J923" s="23">
        <v>33064</v>
      </c>
      <c r="K923" s="25">
        <v>3411215639.0011368</v>
      </c>
      <c r="L923" s="25"/>
      <c r="M923" s="23">
        <v>32983</v>
      </c>
      <c r="N923" s="25">
        <v>0</v>
      </c>
      <c r="O923" s="25"/>
      <c r="P923" s="23">
        <v>32323</v>
      </c>
      <c r="Q923" s="24">
        <v>0</v>
      </c>
      <c r="S923" s="23"/>
      <c r="W923" s="23">
        <v>33064</v>
      </c>
      <c r="X923" s="1">
        <f>[1]CalculateLowerTotal!N923</f>
        <v>3377103482.6111255</v>
      </c>
    </row>
    <row r="924" spans="1:24" x14ac:dyDescent="0.3">
      <c r="A924" s="17">
        <v>33065</v>
      </c>
      <c r="B924" s="1">
        <v>3345639033.1996894</v>
      </c>
      <c r="C924" s="1"/>
      <c r="D924" s="21">
        <v>32985</v>
      </c>
      <c r="E924" s="22">
        <v>0</v>
      </c>
      <c r="G924" s="23">
        <v>32309</v>
      </c>
      <c r="H924" s="24">
        <v>65576605.801447399</v>
      </c>
      <c r="I924" s="24"/>
      <c r="J924" s="23">
        <v>33065</v>
      </c>
      <c r="K924" s="25">
        <v>15329100211.540243</v>
      </c>
      <c r="L924" s="25"/>
      <c r="M924" s="23">
        <v>32985</v>
      </c>
      <c r="N924" s="25">
        <v>0</v>
      </c>
      <c r="O924" s="25"/>
      <c r="P924" s="23">
        <v>32324</v>
      </c>
      <c r="Q924" s="24">
        <v>0</v>
      </c>
      <c r="S924" s="23"/>
      <c r="W924" s="23">
        <v>33065</v>
      </c>
      <c r="X924" s="1">
        <f>[1]CalculateLowerTotal!N924</f>
        <v>90076832519.203613</v>
      </c>
    </row>
    <row r="925" spans="1:24" x14ac:dyDescent="0.3">
      <c r="A925" s="17">
        <v>33066</v>
      </c>
      <c r="B925" s="1">
        <v>229622242833.63956</v>
      </c>
      <c r="C925" s="1"/>
      <c r="D925" s="21">
        <v>32986</v>
      </c>
      <c r="E925" s="22">
        <v>0</v>
      </c>
      <c r="G925" s="23">
        <v>32316</v>
      </c>
      <c r="H925" s="24">
        <v>65576605.801447399</v>
      </c>
      <c r="I925" s="24"/>
      <c r="J925" s="23">
        <v>33066</v>
      </c>
      <c r="K925" s="25">
        <v>341277491089.52863</v>
      </c>
      <c r="L925" s="25"/>
      <c r="M925" s="23">
        <v>32986</v>
      </c>
      <c r="N925" s="25">
        <v>0</v>
      </c>
      <c r="O925" s="25"/>
      <c r="P925" s="23">
        <v>32325</v>
      </c>
      <c r="Q925" s="24">
        <v>0</v>
      </c>
      <c r="S925" s="23"/>
      <c r="W925" s="23">
        <v>33066</v>
      </c>
      <c r="X925" s="1">
        <f>[1]CalculateLowerTotal!N925</f>
        <v>740405066101.53174</v>
      </c>
    </row>
    <row r="926" spans="1:24" x14ac:dyDescent="0.3">
      <c r="A926" s="17">
        <v>33067</v>
      </c>
      <c r="B926" s="1">
        <v>466160118797.42975</v>
      </c>
      <c r="C926" s="1"/>
      <c r="D926" s="21">
        <v>32987</v>
      </c>
      <c r="E926" s="22">
        <v>0</v>
      </c>
      <c r="G926" s="23">
        <v>32356</v>
      </c>
      <c r="H926" s="24">
        <v>65576605.801447399</v>
      </c>
      <c r="I926" s="24"/>
      <c r="J926" s="23">
        <v>33067</v>
      </c>
      <c r="K926" s="25">
        <v>1963110125549.7922</v>
      </c>
      <c r="L926" s="25"/>
      <c r="M926" s="23">
        <v>32987</v>
      </c>
      <c r="N926" s="25">
        <v>0</v>
      </c>
      <c r="O926" s="25"/>
      <c r="P926" s="23">
        <v>32326</v>
      </c>
      <c r="Q926" s="24">
        <v>0</v>
      </c>
      <c r="S926" s="23"/>
      <c r="W926" s="23">
        <v>33067</v>
      </c>
      <c r="X926" s="1">
        <f>[1]CalculateLowerTotal!N926</f>
        <v>3058674873972.688</v>
      </c>
    </row>
    <row r="927" spans="1:24" x14ac:dyDescent="0.3">
      <c r="A927" s="17">
        <v>33068</v>
      </c>
      <c r="B927" s="1">
        <v>409446373825.00256</v>
      </c>
      <c r="C927" s="1"/>
      <c r="D927" s="21">
        <v>32988</v>
      </c>
      <c r="E927" s="22">
        <v>0</v>
      </c>
      <c r="G927" s="23">
        <v>32367</v>
      </c>
      <c r="H927" s="24">
        <v>65576605.801447399</v>
      </c>
      <c r="I927" s="24"/>
      <c r="J927" s="23">
        <v>33068</v>
      </c>
      <c r="K927" s="25">
        <v>1224527449244.9531</v>
      </c>
      <c r="L927" s="25"/>
      <c r="M927" s="23">
        <v>32988</v>
      </c>
      <c r="N927" s="25">
        <v>0</v>
      </c>
      <c r="O927" s="25"/>
      <c r="P927" s="23">
        <v>32327</v>
      </c>
      <c r="Q927" s="24">
        <v>0</v>
      </c>
      <c r="S927" s="23"/>
      <c r="W927" s="23">
        <v>33068</v>
      </c>
      <c r="X927" s="1">
        <f>[1]CalculateLowerTotal!N927</f>
        <v>2114950832811.8621</v>
      </c>
    </row>
    <row r="928" spans="1:24" x14ac:dyDescent="0.3">
      <c r="A928" s="17">
        <v>33069</v>
      </c>
      <c r="B928" s="1">
        <v>172908245438.24713</v>
      </c>
      <c r="C928" s="1"/>
      <c r="D928" s="21">
        <v>32989</v>
      </c>
      <c r="E928" s="22">
        <v>0</v>
      </c>
      <c r="G928" s="23">
        <v>32389</v>
      </c>
      <c r="H928" s="24">
        <v>65576605.801447399</v>
      </c>
      <c r="I928" s="24"/>
      <c r="J928" s="23">
        <v>33069</v>
      </c>
      <c r="K928" s="25">
        <v>551371740238.4801</v>
      </c>
      <c r="L928" s="25"/>
      <c r="M928" s="23">
        <v>32989</v>
      </c>
      <c r="N928" s="25">
        <v>0</v>
      </c>
      <c r="O928" s="25"/>
      <c r="P928" s="23">
        <v>32328</v>
      </c>
      <c r="Q928" s="24">
        <v>0</v>
      </c>
      <c r="S928" s="23"/>
      <c r="W928" s="23">
        <v>33069</v>
      </c>
      <c r="X928" s="1">
        <f>[1]CalculateLowerTotal!N928</f>
        <v>668238614675.47534</v>
      </c>
    </row>
    <row r="929" spans="1:24" x14ac:dyDescent="0.3">
      <c r="A929" s="17">
        <v>33070</v>
      </c>
      <c r="B929" s="1">
        <v>116194248042.85132</v>
      </c>
      <c r="C929" s="1"/>
      <c r="D929" s="21">
        <v>32990</v>
      </c>
      <c r="E929" s="22">
        <v>0</v>
      </c>
      <c r="G929" s="23">
        <v>32416</v>
      </c>
      <c r="H929" s="24">
        <v>65576605.801447399</v>
      </c>
      <c r="I929" s="24"/>
      <c r="J929" s="23">
        <v>33070</v>
      </c>
      <c r="K929" s="25">
        <v>168221088974.31567</v>
      </c>
      <c r="L929" s="25"/>
      <c r="M929" s="23">
        <v>32990</v>
      </c>
      <c r="N929" s="25">
        <v>0</v>
      </c>
      <c r="O929" s="25"/>
      <c r="P929" s="23">
        <v>32329</v>
      </c>
      <c r="Q929" s="24">
        <v>0</v>
      </c>
      <c r="S929" s="23"/>
      <c r="W929" s="23">
        <v>33070</v>
      </c>
      <c r="X929" s="1">
        <f>[1]CalculateLowerTotal!N929</f>
        <v>181351224862.58243</v>
      </c>
    </row>
    <row r="930" spans="1:24" x14ac:dyDescent="0.3">
      <c r="A930" s="17">
        <v>33071</v>
      </c>
      <c r="B930" s="1">
        <v>62247008745.441322</v>
      </c>
      <c r="C930" s="1"/>
      <c r="D930" s="21">
        <v>32991</v>
      </c>
      <c r="E930" s="22">
        <v>0</v>
      </c>
      <c r="G930" s="23">
        <v>32427</v>
      </c>
      <c r="H930" s="24">
        <v>65576605.801447399</v>
      </c>
      <c r="I930" s="24"/>
      <c r="J930" s="23">
        <v>33071</v>
      </c>
      <c r="K930" s="25">
        <v>65247138578.152641</v>
      </c>
      <c r="L930" s="25"/>
      <c r="M930" s="23">
        <v>32991</v>
      </c>
      <c r="N930" s="25">
        <v>0</v>
      </c>
      <c r="O930" s="25"/>
      <c r="P930" s="23">
        <v>32330</v>
      </c>
      <c r="Q930" s="24">
        <v>0</v>
      </c>
      <c r="S930" s="23"/>
      <c r="W930" s="23">
        <v>33071</v>
      </c>
      <c r="X930" s="1">
        <f>[1]CalculateLowerTotal!N930</f>
        <v>65314436825.5718</v>
      </c>
    </row>
    <row r="931" spans="1:24" x14ac:dyDescent="0.3">
      <c r="A931" s="17">
        <v>33072</v>
      </c>
      <c r="B931" s="1">
        <v>47031101321.327019</v>
      </c>
      <c r="C931" s="1"/>
      <c r="D931" s="21">
        <v>32994</v>
      </c>
      <c r="E931" s="22">
        <v>0</v>
      </c>
      <c r="G931" s="23">
        <v>32446</v>
      </c>
      <c r="H931" s="24">
        <v>65576605.801447399</v>
      </c>
      <c r="I931" s="24"/>
      <c r="J931" s="23">
        <v>33072</v>
      </c>
      <c r="K931" s="25">
        <v>47511996442.863556</v>
      </c>
      <c r="L931" s="25"/>
      <c r="M931" s="23">
        <v>32994</v>
      </c>
      <c r="N931" s="25">
        <v>0</v>
      </c>
      <c r="O931" s="25"/>
      <c r="P931" s="23">
        <v>32331</v>
      </c>
      <c r="Q931" s="24">
        <v>0</v>
      </c>
      <c r="S931" s="23"/>
      <c r="W931" s="23">
        <v>33072</v>
      </c>
      <c r="X931" s="1">
        <f>[1]CalculateLowerTotal!N931</f>
        <v>47127721188.151917</v>
      </c>
    </row>
    <row r="932" spans="1:24" x14ac:dyDescent="0.3">
      <c r="A932" s="17">
        <v>33073</v>
      </c>
      <c r="B932" s="1">
        <v>5854882617.295908</v>
      </c>
      <c r="C932" s="1"/>
      <c r="D932" s="21">
        <v>32995</v>
      </c>
      <c r="E932" s="22">
        <v>0</v>
      </c>
      <c r="G932" s="23">
        <v>32480</v>
      </c>
      <c r="H932" s="24">
        <v>65576605.801447399</v>
      </c>
      <c r="I932" s="24"/>
      <c r="J932" s="23">
        <v>33073</v>
      </c>
      <c r="K932" s="25">
        <v>6051612434.5014448</v>
      </c>
      <c r="L932" s="25"/>
      <c r="M932" s="23">
        <v>32995</v>
      </c>
      <c r="N932" s="25">
        <v>0</v>
      </c>
      <c r="O932" s="25"/>
      <c r="P932" s="23">
        <v>32332</v>
      </c>
      <c r="Q932" s="24">
        <v>0</v>
      </c>
      <c r="S932" s="23"/>
      <c r="W932" s="23">
        <v>33073</v>
      </c>
      <c r="X932" s="1">
        <f>[1]CalculateLowerTotal!N932</f>
        <v>6016719176.9996862</v>
      </c>
    </row>
    <row r="933" spans="1:24" x14ac:dyDescent="0.3">
      <c r="A933" s="17">
        <v>33074</v>
      </c>
      <c r="B933" s="1">
        <v>5645790909.6166096</v>
      </c>
      <c r="C933" s="1"/>
      <c r="D933" s="21">
        <v>32996</v>
      </c>
      <c r="E933" s="22">
        <v>0</v>
      </c>
      <c r="G933" s="23">
        <v>32491</v>
      </c>
      <c r="H933" s="24">
        <v>65576605.801447399</v>
      </c>
      <c r="I933" s="24"/>
      <c r="J933" s="23">
        <v>33074</v>
      </c>
      <c r="K933" s="25">
        <v>5711367515.4180574</v>
      </c>
      <c r="L933" s="25"/>
      <c r="M933" s="23">
        <v>32996</v>
      </c>
      <c r="N933" s="25">
        <v>0</v>
      </c>
      <c r="O933" s="25"/>
      <c r="P933" s="23">
        <v>32356</v>
      </c>
      <c r="Q933" s="24">
        <v>0</v>
      </c>
      <c r="S933" s="23"/>
      <c r="W933" s="23">
        <v>33074</v>
      </c>
      <c r="X933" s="1">
        <f>[1]CalculateLowerTotal!N933</f>
        <v>5654253840.2638769</v>
      </c>
    </row>
    <row r="934" spans="1:24" x14ac:dyDescent="0.3">
      <c r="A934" s="17">
        <v>33075</v>
      </c>
      <c r="B934" s="1">
        <v>329218466518.04144</v>
      </c>
      <c r="C934" s="1"/>
      <c r="D934" s="21">
        <v>32999</v>
      </c>
      <c r="E934" s="22">
        <v>0</v>
      </c>
      <c r="G934" s="23">
        <v>32527</v>
      </c>
      <c r="H934" s="24">
        <v>65576605.801447399</v>
      </c>
      <c r="I934" s="24"/>
      <c r="J934" s="23">
        <v>33075</v>
      </c>
      <c r="K934" s="25">
        <v>438155036430.39795</v>
      </c>
      <c r="L934" s="25"/>
      <c r="M934" s="23">
        <v>32999</v>
      </c>
      <c r="N934" s="25">
        <v>0</v>
      </c>
      <c r="O934" s="25"/>
      <c r="P934" s="23">
        <v>32357</v>
      </c>
      <c r="Q934" s="24">
        <v>0</v>
      </c>
      <c r="S934" s="23"/>
      <c r="W934" s="23">
        <v>33075</v>
      </c>
      <c r="X934" s="1">
        <f>[1]CalculateLowerTotal!N934</f>
        <v>664425470030.1781</v>
      </c>
    </row>
    <row r="935" spans="1:24" x14ac:dyDescent="0.3">
      <c r="A935" s="17">
        <v>33076</v>
      </c>
      <c r="B935" s="1">
        <v>85762433194.626907</v>
      </c>
      <c r="C935" s="1"/>
      <c r="D935" s="21">
        <v>33000</v>
      </c>
      <c r="E935" s="22">
        <v>0</v>
      </c>
      <c r="G935" s="23">
        <v>32550</v>
      </c>
      <c r="H935" s="24">
        <v>65576605.801447399</v>
      </c>
      <c r="I935" s="24"/>
      <c r="J935" s="23">
        <v>33076</v>
      </c>
      <c r="K935" s="25">
        <v>108361771558.3447</v>
      </c>
      <c r="L935" s="25"/>
      <c r="M935" s="23">
        <v>33000</v>
      </c>
      <c r="N935" s="25">
        <v>0</v>
      </c>
      <c r="O935" s="25"/>
      <c r="P935" s="23">
        <v>32358</v>
      </c>
      <c r="Q935" s="24">
        <v>0</v>
      </c>
      <c r="S935" s="23"/>
      <c r="W935" s="23">
        <v>33076</v>
      </c>
      <c r="X935" s="1">
        <f>[1]CalculateLowerTotal!N935</f>
        <v>114690150591.27672</v>
      </c>
    </row>
    <row r="936" spans="1:24" x14ac:dyDescent="0.3">
      <c r="A936" s="17">
        <v>33077</v>
      </c>
      <c r="B936" s="1">
        <v>214406335409.52582</v>
      </c>
      <c r="C936" s="1"/>
      <c r="D936" s="21">
        <v>33001</v>
      </c>
      <c r="E936" s="22">
        <v>0</v>
      </c>
      <c r="G936" s="23">
        <v>32578</v>
      </c>
      <c r="H936" s="24">
        <v>65576605.801447399</v>
      </c>
      <c r="I936" s="24"/>
      <c r="J936" s="23">
        <v>33077</v>
      </c>
      <c r="K936" s="25">
        <v>263569302931.7916</v>
      </c>
      <c r="L936" s="25"/>
      <c r="M936" s="23">
        <v>33001</v>
      </c>
      <c r="N936" s="25">
        <v>0</v>
      </c>
      <c r="O936" s="25"/>
      <c r="P936" s="23">
        <v>32359</v>
      </c>
      <c r="Q936" s="24">
        <v>0</v>
      </c>
      <c r="S936" s="23"/>
      <c r="W936" s="23">
        <v>33077</v>
      </c>
      <c r="X936" s="1">
        <f>[1]CalculateLowerTotal!N936</f>
        <v>290153888742.31335</v>
      </c>
    </row>
    <row r="937" spans="1:24" x14ac:dyDescent="0.3">
      <c r="A937" s="17">
        <v>33078</v>
      </c>
      <c r="B937" s="1">
        <v>56713997395.388481</v>
      </c>
      <c r="C937" s="1"/>
      <c r="D937" s="21">
        <v>33004</v>
      </c>
      <c r="E937" s="22">
        <v>0</v>
      </c>
      <c r="G937" s="23">
        <v>32596</v>
      </c>
      <c r="H937" s="24">
        <v>65576605.801447399</v>
      </c>
      <c r="I937" s="24"/>
      <c r="J937" s="23">
        <v>33078</v>
      </c>
      <c r="K937" s="25">
        <v>60774282327.50975</v>
      </c>
      <c r="L937" s="25"/>
      <c r="M937" s="23">
        <v>33004</v>
      </c>
      <c r="N937" s="25">
        <v>0</v>
      </c>
      <c r="O937" s="25"/>
      <c r="P937" s="23">
        <v>32360</v>
      </c>
      <c r="Q937" s="24">
        <v>0</v>
      </c>
      <c r="S937" s="23"/>
      <c r="W937" s="23">
        <v>33078</v>
      </c>
      <c r="X937" s="1">
        <f>[1]CalculateLowerTotal!N937</f>
        <v>61231053174.333275</v>
      </c>
    </row>
    <row r="938" spans="1:24" x14ac:dyDescent="0.3">
      <c r="A938" s="17">
        <v>33079</v>
      </c>
      <c r="B938" s="1">
        <v>41498089971.270851</v>
      </c>
      <c r="C938" s="1"/>
      <c r="D938" s="21">
        <v>33005</v>
      </c>
      <c r="E938" s="22">
        <v>0</v>
      </c>
      <c r="G938" s="23">
        <v>32611</v>
      </c>
      <c r="H938" s="24">
        <v>65576605.801447399</v>
      </c>
      <c r="I938" s="24"/>
      <c r="J938" s="23">
        <v>33079</v>
      </c>
      <c r="K938" s="25">
        <v>42140194249.92878</v>
      </c>
      <c r="L938" s="25"/>
      <c r="M938" s="23">
        <v>33005</v>
      </c>
      <c r="N938" s="25">
        <v>0</v>
      </c>
      <c r="O938" s="25"/>
      <c r="P938" s="23">
        <v>32366</v>
      </c>
      <c r="Q938" s="24">
        <v>0</v>
      </c>
      <c r="S938" s="23"/>
      <c r="W938" s="23">
        <v>33079</v>
      </c>
      <c r="X938" s="1">
        <f>[1]CalculateLowerTotal!N938</f>
        <v>41842247940.108704</v>
      </c>
    </row>
    <row r="939" spans="1:24" x14ac:dyDescent="0.3">
      <c r="A939" s="17">
        <v>33080</v>
      </c>
      <c r="B939" s="1">
        <v>5227578875.8695011</v>
      </c>
      <c r="C939" s="1"/>
      <c r="D939" s="21">
        <v>33007</v>
      </c>
      <c r="E939" s="22">
        <v>0</v>
      </c>
      <c r="G939" s="23">
        <v>32621</v>
      </c>
      <c r="H939" s="24">
        <v>65576605.801447399</v>
      </c>
      <c r="I939" s="24"/>
      <c r="J939" s="23">
        <v>33080</v>
      </c>
      <c r="K939" s="25">
        <v>5448899924.6242971</v>
      </c>
      <c r="L939" s="25"/>
      <c r="M939" s="23">
        <v>33007</v>
      </c>
      <c r="N939" s="25">
        <v>0</v>
      </c>
      <c r="O939" s="25"/>
      <c r="P939" s="23">
        <v>32367</v>
      </c>
      <c r="Q939" s="24">
        <v>0</v>
      </c>
      <c r="S939" s="23"/>
      <c r="W939" s="23">
        <v>33080</v>
      </c>
      <c r="X939" s="1">
        <f>[1]CalculateLowerTotal!N939</f>
        <v>5429351198.3461294</v>
      </c>
    </row>
    <row r="940" spans="1:24" x14ac:dyDescent="0.3">
      <c r="A940" s="17">
        <v>33081</v>
      </c>
      <c r="B940" s="1">
        <v>4600275134.442667</v>
      </c>
      <c r="C940" s="1"/>
      <c r="D940" s="21">
        <v>33008</v>
      </c>
      <c r="E940" s="22">
        <v>0</v>
      </c>
      <c r="G940" s="23">
        <v>32650</v>
      </c>
      <c r="H940" s="24">
        <v>65576605.801447399</v>
      </c>
      <c r="I940" s="24"/>
      <c r="J940" s="23">
        <v>33081</v>
      </c>
      <c r="K940" s="25">
        <v>4682245891.2968655</v>
      </c>
      <c r="L940" s="25"/>
      <c r="M940" s="23">
        <v>33008</v>
      </c>
      <c r="N940" s="25">
        <v>0</v>
      </c>
      <c r="O940" s="25"/>
      <c r="P940" s="23">
        <v>32368</v>
      </c>
      <c r="Q940" s="24">
        <v>0</v>
      </c>
      <c r="S940" s="23"/>
      <c r="W940" s="23">
        <v>33081</v>
      </c>
      <c r="X940" s="1">
        <f>[1]CalculateLowerTotal!N940</f>
        <v>4635423432.3838968</v>
      </c>
    </row>
    <row r="941" spans="1:24" x14ac:dyDescent="0.3">
      <c r="A941" s="17">
        <v>33082</v>
      </c>
      <c r="B941" s="1">
        <v>4391154808.3738995</v>
      </c>
      <c r="C941" s="1"/>
      <c r="D941" s="21">
        <v>33009</v>
      </c>
      <c r="E941" s="22">
        <v>0</v>
      </c>
      <c r="G941" s="23">
        <v>32660</v>
      </c>
      <c r="H941" s="24">
        <v>65576605.801447399</v>
      </c>
      <c r="I941" s="24"/>
      <c r="J941" s="23">
        <v>33082</v>
      </c>
      <c r="K941" s="25">
        <v>4456731414.1753473</v>
      </c>
      <c r="L941" s="25"/>
      <c r="M941" s="23">
        <v>33009</v>
      </c>
      <c r="N941" s="25">
        <v>0</v>
      </c>
      <c r="O941" s="25"/>
      <c r="P941" s="23">
        <v>32369</v>
      </c>
      <c r="Q941" s="24">
        <v>0</v>
      </c>
      <c r="S941" s="23"/>
      <c r="W941" s="23">
        <v>33082</v>
      </c>
      <c r="X941" s="1">
        <f>[1]CalculateLowerTotal!N941</f>
        <v>4412164100.0335941</v>
      </c>
    </row>
    <row r="942" spans="1:24" x14ac:dyDescent="0.3">
      <c r="A942" s="17">
        <v>33083</v>
      </c>
      <c r="B942" s="1">
        <v>4182063100.6956015</v>
      </c>
      <c r="C942" s="1"/>
      <c r="D942" s="21">
        <v>33010</v>
      </c>
      <c r="E942" s="22">
        <v>0</v>
      </c>
      <c r="G942" s="23">
        <v>32688</v>
      </c>
      <c r="H942" s="24">
        <v>65576605.801447399</v>
      </c>
      <c r="I942" s="24"/>
      <c r="J942" s="23">
        <v>33083</v>
      </c>
      <c r="K942" s="25">
        <v>8945679531.0272675</v>
      </c>
      <c r="L942" s="25"/>
      <c r="M942" s="23">
        <v>33010</v>
      </c>
      <c r="N942" s="25">
        <v>0</v>
      </c>
      <c r="O942" s="25"/>
      <c r="P942" s="23">
        <v>32389</v>
      </c>
      <c r="Q942" s="24">
        <v>0</v>
      </c>
      <c r="S942" s="23"/>
      <c r="W942" s="23">
        <v>33083</v>
      </c>
      <c r="X942" s="1">
        <f>[1]CalculateLowerTotal!N942</f>
        <v>36061486754.253288</v>
      </c>
    </row>
    <row r="943" spans="1:24" x14ac:dyDescent="0.3">
      <c r="A943" s="17">
        <v>33084</v>
      </c>
      <c r="B943" s="1">
        <v>4182063100.6956015</v>
      </c>
      <c r="C943" s="1"/>
      <c r="D943" s="21">
        <v>33011</v>
      </c>
      <c r="E943" s="22">
        <v>0</v>
      </c>
      <c r="G943" s="23">
        <v>32700</v>
      </c>
      <c r="H943" s="24">
        <v>65576605.801447399</v>
      </c>
      <c r="I943" s="24"/>
      <c r="J943" s="23">
        <v>33084</v>
      </c>
      <c r="K943" s="25">
        <v>8105730130.7037592</v>
      </c>
      <c r="L943" s="25"/>
      <c r="M943" s="23">
        <v>33011</v>
      </c>
      <c r="N943" s="25">
        <v>0</v>
      </c>
      <c r="O943" s="25"/>
      <c r="P943" s="23">
        <v>32416</v>
      </c>
      <c r="Q943" s="24">
        <v>0</v>
      </c>
      <c r="S943" s="23"/>
      <c r="W943" s="23">
        <v>33084</v>
      </c>
      <c r="X943" s="1">
        <f>[1]CalculateLowerTotal!N943</f>
        <v>9760039791.5742302</v>
      </c>
    </row>
    <row r="944" spans="1:24" x14ac:dyDescent="0.3">
      <c r="A944" s="17">
        <v>33085</v>
      </c>
      <c r="B944" s="1">
        <v>3972971393.0152125</v>
      </c>
      <c r="C944" s="1"/>
      <c r="D944" s="21">
        <v>33012</v>
      </c>
      <c r="E944" s="22">
        <v>0</v>
      </c>
      <c r="G944" s="23">
        <v>32725</v>
      </c>
      <c r="H944" s="24">
        <v>65576605.801447399</v>
      </c>
      <c r="I944" s="24"/>
      <c r="J944" s="23">
        <v>33085</v>
      </c>
      <c r="K944" s="25">
        <v>6494938419.4255066</v>
      </c>
      <c r="L944" s="25"/>
      <c r="M944" s="23">
        <v>33012</v>
      </c>
      <c r="N944" s="25">
        <v>0</v>
      </c>
      <c r="O944" s="25"/>
      <c r="P944" s="23">
        <v>32417</v>
      </c>
      <c r="Q944" s="24">
        <v>0</v>
      </c>
      <c r="S944" s="23"/>
      <c r="W944" s="23">
        <v>33085</v>
      </c>
      <c r="X944" s="1">
        <f>[1]CalculateLowerTotal!N944</f>
        <v>7201004411.0421791</v>
      </c>
    </row>
    <row r="945" spans="1:24" x14ac:dyDescent="0.3">
      <c r="A945" s="17">
        <v>33086</v>
      </c>
      <c r="B945" s="1">
        <v>3554759359.2686982</v>
      </c>
      <c r="C945" s="1"/>
      <c r="D945" s="21">
        <v>33013</v>
      </c>
      <c r="E945" s="22">
        <v>0</v>
      </c>
      <c r="G945" s="23">
        <v>32746</v>
      </c>
      <c r="H945" s="24">
        <v>65576605.801447399</v>
      </c>
      <c r="I945" s="24"/>
      <c r="J945" s="23">
        <v>33086</v>
      </c>
      <c r="K945" s="25">
        <v>3972810235.3680987</v>
      </c>
      <c r="L945" s="25"/>
      <c r="M945" s="23">
        <v>33013</v>
      </c>
      <c r="N945" s="25">
        <v>0</v>
      </c>
      <c r="O945" s="25"/>
      <c r="P945" s="23">
        <v>32427</v>
      </c>
      <c r="Q945" s="24">
        <v>0</v>
      </c>
      <c r="S945" s="23"/>
      <c r="W945" s="23">
        <v>33086</v>
      </c>
      <c r="X945" s="1">
        <f>[1]CalculateLowerTotal!N945</f>
        <v>4030914897.3250299</v>
      </c>
    </row>
    <row r="946" spans="1:24" x14ac:dyDescent="0.3">
      <c r="A946" s="17">
        <v>33087</v>
      </c>
      <c r="B946" s="1">
        <v>3345639033.1996894</v>
      </c>
      <c r="C946" s="1"/>
      <c r="D946" s="21">
        <v>33016</v>
      </c>
      <c r="E946" s="22">
        <v>0</v>
      </c>
      <c r="G946" s="23">
        <v>32757</v>
      </c>
      <c r="H946" s="24">
        <v>65576605.801447399</v>
      </c>
      <c r="I946" s="24"/>
      <c r="J946" s="23">
        <v>33087</v>
      </c>
      <c r="K946" s="25">
        <v>3512312903.4950948</v>
      </c>
      <c r="L946" s="25"/>
      <c r="M946" s="23">
        <v>33016</v>
      </c>
      <c r="N946" s="25">
        <v>0</v>
      </c>
      <c r="O946" s="25"/>
      <c r="P946" s="23">
        <v>32428</v>
      </c>
      <c r="Q946" s="24">
        <v>0</v>
      </c>
      <c r="S946" s="23"/>
      <c r="W946" s="23">
        <v>33087</v>
      </c>
      <c r="X946" s="1">
        <f>[1]CalculateLowerTotal!N946</f>
        <v>3500483289.7721939</v>
      </c>
    </row>
    <row r="947" spans="1:24" x14ac:dyDescent="0.3">
      <c r="A947" s="17">
        <v>33088</v>
      </c>
      <c r="B947" s="1">
        <v>3345639033.1996894</v>
      </c>
      <c r="C947" s="1"/>
      <c r="D947" s="21">
        <v>33017</v>
      </c>
      <c r="E947" s="22">
        <v>0</v>
      </c>
      <c r="G947" s="23">
        <v>32806</v>
      </c>
      <c r="H947" s="24">
        <v>65576605.801447399</v>
      </c>
      <c r="I947" s="24"/>
      <c r="J947" s="23">
        <v>33088</v>
      </c>
      <c r="K947" s="25">
        <v>3411215639.0011368</v>
      </c>
      <c r="L947" s="25"/>
      <c r="M947" s="23">
        <v>33017</v>
      </c>
      <c r="N947" s="25">
        <v>0</v>
      </c>
      <c r="O947" s="25"/>
      <c r="P947" s="23">
        <v>32429</v>
      </c>
      <c r="Q947" s="24">
        <v>0</v>
      </c>
      <c r="S947" s="23"/>
      <c r="W947" s="23">
        <v>33088</v>
      </c>
      <c r="X947" s="1">
        <f>[1]CalculateLowerTotal!N947</f>
        <v>3377103482.6111255</v>
      </c>
    </row>
    <row r="948" spans="1:24" x14ac:dyDescent="0.3">
      <c r="A948" s="17">
        <v>33089</v>
      </c>
      <c r="B948" s="1">
        <v>2927445258.2432427</v>
      </c>
      <c r="C948" s="1"/>
      <c r="D948" s="21">
        <v>33020</v>
      </c>
      <c r="E948" s="22">
        <v>0</v>
      </c>
      <c r="G948" s="23">
        <v>32819</v>
      </c>
      <c r="H948" s="24">
        <v>65576605.801447399</v>
      </c>
      <c r="I948" s="24"/>
      <c r="J948" s="23">
        <v>33089</v>
      </c>
      <c r="K948" s="25">
        <v>2968430636.8691473</v>
      </c>
      <c r="L948" s="25"/>
      <c r="M948" s="23">
        <v>33020</v>
      </c>
      <c r="N948" s="25">
        <v>0</v>
      </c>
      <c r="O948" s="25"/>
      <c r="P948" s="23">
        <v>32430</v>
      </c>
      <c r="Q948" s="24">
        <v>0</v>
      </c>
      <c r="S948" s="23"/>
      <c r="W948" s="23">
        <v>33089</v>
      </c>
      <c r="X948" s="1">
        <f>[1]CalculateLowerTotal!N948</f>
        <v>2938746330.5004559</v>
      </c>
    </row>
    <row r="949" spans="1:24" x14ac:dyDescent="0.3">
      <c r="A949" s="17">
        <v>33090</v>
      </c>
      <c r="B949" s="1">
        <v>56713997395.388481</v>
      </c>
      <c r="C949" s="1"/>
      <c r="D949" s="21">
        <v>33024</v>
      </c>
      <c r="E949" s="22">
        <v>0</v>
      </c>
      <c r="G949" s="23">
        <v>32825</v>
      </c>
      <c r="H949" s="24">
        <v>65576605.801447399</v>
      </c>
      <c r="I949" s="24"/>
      <c r="J949" s="23">
        <v>33090</v>
      </c>
      <c r="K949" s="25">
        <v>269159869242.95444</v>
      </c>
      <c r="L949" s="25"/>
      <c r="M949" s="23">
        <v>33024</v>
      </c>
      <c r="N949" s="25">
        <v>0</v>
      </c>
      <c r="O949" s="25"/>
      <c r="P949" s="23">
        <v>32431</v>
      </c>
      <c r="Q949" s="24">
        <v>0</v>
      </c>
      <c r="S949" s="23"/>
      <c r="W949" s="23">
        <v>33090</v>
      </c>
      <c r="X949" s="1">
        <f>[1]CalculateLowerTotal!N949</f>
        <v>1186369344903.7729</v>
      </c>
    </row>
    <row r="950" spans="1:24" x14ac:dyDescent="0.3">
      <c r="A950" s="17">
        <v>33091</v>
      </c>
      <c r="B950" s="1">
        <v>712380890835.2655</v>
      </c>
      <c r="C950" s="1"/>
      <c r="D950" s="21">
        <v>33025</v>
      </c>
      <c r="E950" s="22">
        <v>0</v>
      </c>
      <c r="G950" s="23">
        <v>32833</v>
      </c>
      <c r="H950" s="24">
        <v>65576605.801447399</v>
      </c>
      <c r="I950" s="24"/>
      <c r="J950" s="23">
        <v>33091</v>
      </c>
      <c r="K950" s="25">
        <v>2541100188478.5698</v>
      </c>
      <c r="L950" s="25"/>
      <c r="M950" s="23">
        <v>33025</v>
      </c>
      <c r="N950" s="25">
        <v>0</v>
      </c>
      <c r="O950" s="25"/>
      <c r="P950" s="23">
        <v>32432</v>
      </c>
      <c r="Q950" s="24">
        <v>0</v>
      </c>
      <c r="S950" s="23"/>
      <c r="W950" s="23">
        <v>33091</v>
      </c>
      <c r="X950" s="1">
        <f>[1]CalculateLowerTotal!N950</f>
        <v>34194004089834.219</v>
      </c>
    </row>
    <row r="951" spans="1:24" x14ac:dyDescent="0.3">
      <c r="A951" s="17">
        <v>33092</v>
      </c>
      <c r="B951" s="1">
        <v>157692338014.13431</v>
      </c>
      <c r="C951" s="1"/>
      <c r="D951" s="21">
        <v>33026</v>
      </c>
      <c r="E951" s="22">
        <v>0</v>
      </c>
      <c r="G951" s="23">
        <v>32844</v>
      </c>
      <c r="H951" s="24">
        <v>65576605.801447399</v>
      </c>
      <c r="I951" s="24"/>
      <c r="J951" s="23">
        <v>33092</v>
      </c>
      <c r="K951" s="25">
        <v>235542700440.75427</v>
      </c>
      <c r="L951" s="25"/>
      <c r="M951" s="23">
        <v>33026</v>
      </c>
      <c r="N951" s="25">
        <v>0</v>
      </c>
      <c r="O951" s="25"/>
      <c r="P951" s="23">
        <v>32433</v>
      </c>
      <c r="Q951" s="24">
        <v>0</v>
      </c>
      <c r="S951" s="23"/>
      <c r="W951" s="23">
        <v>33092</v>
      </c>
      <c r="X951" s="1">
        <f>[1]CalculateLowerTotal!N951</f>
        <v>256655490727.49939</v>
      </c>
    </row>
    <row r="952" spans="1:24" x14ac:dyDescent="0.3">
      <c r="A952" s="17">
        <v>33093</v>
      </c>
      <c r="B952" s="1">
        <v>11918885560.660112</v>
      </c>
      <c r="C952" s="1"/>
      <c r="D952" s="21">
        <v>33028</v>
      </c>
      <c r="E952" s="22">
        <v>0</v>
      </c>
      <c r="G952" s="23">
        <v>32862</v>
      </c>
      <c r="H952" s="24">
        <v>65576605.801447399</v>
      </c>
      <c r="I952" s="24"/>
      <c r="J952" s="23">
        <v>33093</v>
      </c>
      <c r="K952" s="25">
        <v>14673103072.511108</v>
      </c>
      <c r="L952" s="25"/>
      <c r="M952" s="23">
        <v>33028</v>
      </c>
      <c r="N952" s="25">
        <v>0</v>
      </c>
      <c r="O952" s="25"/>
      <c r="P952" s="23">
        <v>32446</v>
      </c>
      <c r="Q952" s="24">
        <v>0</v>
      </c>
      <c r="S952" s="23"/>
      <c r="W952" s="23">
        <v>33093</v>
      </c>
      <c r="X952" s="1">
        <f>[1]CalculateLowerTotal!N952</f>
        <v>15141320859.921707</v>
      </c>
    </row>
    <row r="953" spans="1:24" x14ac:dyDescent="0.3">
      <c r="A953" s="17">
        <v>33094</v>
      </c>
      <c r="B953" s="1">
        <v>309852674369.92139</v>
      </c>
      <c r="C953" s="1"/>
      <c r="D953" s="21">
        <v>33029</v>
      </c>
      <c r="E953" s="22">
        <v>0</v>
      </c>
      <c r="G953" s="23">
        <v>32886</v>
      </c>
      <c r="H953" s="24">
        <v>65576605.801447399</v>
      </c>
      <c r="I953" s="24"/>
      <c r="J953" s="23">
        <v>33094</v>
      </c>
      <c r="K953" s="25">
        <v>836085323773.64648</v>
      </c>
      <c r="L953" s="25"/>
      <c r="M953" s="23">
        <v>33029</v>
      </c>
      <c r="N953" s="25">
        <v>0</v>
      </c>
      <c r="O953" s="25"/>
      <c r="P953" s="23">
        <v>32447</v>
      </c>
      <c r="Q953" s="24">
        <v>0</v>
      </c>
      <c r="S953" s="23"/>
      <c r="W953" s="23">
        <v>33094</v>
      </c>
      <c r="X953" s="1">
        <f>[1]CalculateLowerTotal!N953</f>
        <v>1985625938047.8015</v>
      </c>
    </row>
    <row r="954" spans="1:24" x14ac:dyDescent="0.3">
      <c r="A954" s="17">
        <v>33095</v>
      </c>
      <c r="B954" s="1">
        <v>962752557289.02637</v>
      </c>
      <c r="C954" s="1"/>
      <c r="D954" s="21">
        <v>33030</v>
      </c>
      <c r="E954" s="22">
        <v>0</v>
      </c>
      <c r="G954" s="23">
        <v>32925</v>
      </c>
      <c r="H954" s="24">
        <v>65576605.801447399</v>
      </c>
      <c r="I954" s="24"/>
      <c r="J954" s="23">
        <v>33095</v>
      </c>
      <c r="K954" s="25">
        <v>3034891327168.0459</v>
      </c>
      <c r="L954" s="25"/>
      <c r="M954" s="23">
        <v>33030</v>
      </c>
      <c r="N954" s="25">
        <v>0</v>
      </c>
      <c r="O954" s="25"/>
      <c r="P954" s="23">
        <v>32472</v>
      </c>
      <c r="Q954" s="24">
        <v>0</v>
      </c>
      <c r="S954" s="23"/>
      <c r="W954" s="23">
        <v>33095</v>
      </c>
      <c r="X954" s="1">
        <f>[1]CalculateLowerTotal!N954</f>
        <v>3919432038856.1475</v>
      </c>
    </row>
    <row r="955" spans="1:24" x14ac:dyDescent="0.3">
      <c r="A955" s="17">
        <v>33096</v>
      </c>
      <c r="B955" s="1">
        <v>208873071636.52029</v>
      </c>
      <c r="C955" s="1"/>
      <c r="D955" s="21">
        <v>33031</v>
      </c>
      <c r="E955" s="22">
        <v>0</v>
      </c>
      <c r="G955" s="23">
        <v>32939</v>
      </c>
      <c r="H955" s="24">
        <v>65576605.801447399</v>
      </c>
      <c r="I955" s="24"/>
      <c r="J955" s="23">
        <v>33096</v>
      </c>
      <c r="K955" s="25">
        <v>213048115682.67032</v>
      </c>
      <c r="L955" s="25"/>
      <c r="M955" s="23">
        <v>33031</v>
      </c>
      <c r="N955" s="25">
        <v>0</v>
      </c>
      <c r="O955" s="25"/>
      <c r="P955" s="23">
        <v>32473</v>
      </c>
      <c r="Q955" s="24">
        <v>0</v>
      </c>
      <c r="S955" s="23"/>
      <c r="W955" s="23">
        <v>33096</v>
      </c>
      <c r="X955" s="1">
        <f>[1]CalculateLowerTotal!N955</f>
        <v>211909938298.37131</v>
      </c>
    </row>
    <row r="956" spans="1:24" x14ac:dyDescent="0.3">
      <c r="A956" s="17">
        <v>33097</v>
      </c>
      <c r="B956" s="1">
        <v>142476430590.02139</v>
      </c>
      <c r="C956" s="1"/>
      <c r="D956" s="21">
        <v>33032</v>
      </c>
      <c r="E956" s="22">
        <v>0</v>
      </c>
      <c r="G956" s="23">
        <v>32947</v>
      </c>
      <c r="H956" s="24">
        <v>65576605.801447399</v>
      </c>
      <c r="I956" s="24"/>
      <c r="J956" s="23">
        <v>33097</v>
      </c>
      <c r="K956" s="25">
        <v>143121267225.46515</v>
      </c>
      <c r="L956" s="25"/>
      <c r="M956" s="23">
        <v>33032</v>
      </c>
      <c r="N956" s="25">
        <v>0</v>
      </c>
      <c r="O956" s="25"/>
      <c r="P956" s="23">
        <v>32479</v>
      </c>
      <c r="Q956" s="24">
        <v>0</v>
      </c>
      <c r="S956" s="23"/>
      <c r="W956" s="23">
        <v>33097</v>
      </c>
      <c r="X956" s="1">
        <f>[1]CalculateLowerTotal!N956</f>
        <v>141811180833.85007</v>
      </c>
    </row>
    <row r="957" spans="1:24" x14ac:dyDescent="0.3">
      <c r="A957" s="17">
        <v>33098</v>
      </c>
      <c r="B957" s="1">
        <v>130027028840.93298</v>
      </c>
      <c r="C957" s="1"/>
      <c r="D957" s="21">
        <v>33034</v>
      </c>
      <c r="E957" s="22">
        <v>0</v>
      </c>
      <c r="G957" s="23">
        <v>32990</v>
      </c>
      <c r="H957" s="24">
        <v>65576605.801447399</v>
      </c>
      <c r="I957" s="24"/>
      <c r="J957" s="23">
        <v>33098</v>
      </c>
      <c r="K957" s="25">
        <v>246203597934.86264</v>
      </c>
      <c r="L957" s="25"/>
      <c r="M957" s="23">
        <v>33034</v>
      </c>
      <c r="N957" s="25">
        <v>0</v>
      </c>
      <c r="O957" s="25"/>
      <c r="P957" s="23">
        <v>32480</v>
      </c>
      <c r="Q957" s="24">
        <v>0</v>
      </c>
      <c r="S957" s="23"/>
      <c r="W957" s="23">
        <v>33098</v>
      </c>
      <c r="X957" s="1">
        <f>[1]CalculateLowerTotal!N957</f>
        <v>828093688314.79736</v>
      </c>
    </row>
    <row r="958" spans="1:24" x14ac:dyDescent="0.3">
      <c r="A958" s="17">
        <v>33099</v>
      </c>
      <c r="B958" s="1">
        <v>163225349364.1828</v>
      </c>
      <c r="C958" s="1"/>
      <c r="D958" s="21">
        <v>33035</v>
      </c>
      <c r="E958" s="22">
        <v>0</v>
      </c>
      <c r="G958" s="23">
        <v>33032</v>
      </c>
      <c r="H958" s="24">
        <v>65576605.801447399</v>
      </c>
      <c r="I958" s="24"/>
      <c r="J958" s="23">
        <v>33099</v>
      </c>
      <c r="K958" s="25">
        <v>275722019414.46356</v>
      </c>
      <c r="L958" s="25"/>
      <c r="M958" s="23">
        <v>33035</v>
      </c>
      <c r="N958" s="25">
        <v>0</v>
      </c>
      <c r="O958" s="25"/>
      <c r="P958" s="23">
        <v>32481</v>
      </c>
      <c r="Q958" s="24">
        <v>0</v>
      </c>
      <c r="S958" s="23"/>
      <c r="W958" s="23">
        <v>33099</v>
      </c>
      <c r="X958" s="1">
        <f>[1]CalculateLowerTotal!N958</f>
        <v>306868511581.9162</v>
      </c>
    </row>
    <row r="959" spans="1:24" x14ac:dyDescent="0.3">
      <c r="A959" s="17">
        <v>33100</v>
      </c>
      <c r="B959" s="1">
        <v>65013514420.466492</v>
      </c>
      <c r="C959" s="1"/>
      <c r="D959" s="21">
        <v>33036</v>
      </c>
      <c r="E959" s="22">
        <v>0</v>
      </c>
      <c r="G959" s="23">
        <v>33052</v>
      </c>
      <c r="H959" s="24">
        <v>65576605.801447399</v>
      </c>
      <c r="I959" s="24"/>
      <c r="J959" s="23">
        <v>33100</v>
      </c>
      <c r="K959" s="25">
        <v>66603747172.980026</v>
      </c>
      <c r="L959" s="25"/>
      <c r="M959" s="23">
        <v>33036</v>
      </c>
      <c r="N959" s="25">
        <v>0</v>
      </c>
      <c r="O959" s="25"/>
      <c r="P959" s="23">
        <v>32482</v>
      </c>
      <c r="Q959" s="24">
        <v>0</v>
      </c>
      <c r="S959" s="23"/>
      <c r="W959" s="23">
        <v>33100</v>
      </c>
      <c r="X959" s="1">
        <f>[1]CalculateLowerTotal!N959</f>
        <v>66266148273.759964</v>
      </c>
    </row>
    <row r="960" spans="1:24" x14ac:dyDescent="0.3">
      <c r="A960" s="17">
        <v>33101</v>
      </c>
      <c r="B960" s="1">
        <v>7945914167.6437597</v>
      </c>
      <c r="C960" s="1"/>
      <c r="D960" s="21">
        <v>33037</v>
      </c>
      <c r="E960" s="22">
        <v>0</v>
      </c>
      <c r="G960" s="23">
        <v>33064</v>
      </c>
      <c r="H960" s="24">
        <v>65576605.801447399</v>
      </c>
      <c r="I960" s="24"/>
      <c r="J960" s="23">
        <v>33101</v>
      </c>
      <c r="K960" s="25">
        <v>8298388439.1345444</v>
      </c>
      <c r="L960" s="25"/>
      <c r="M960" s="23">
        <v>33037</v>
      </c>
      <c r="N960" s="25">
        <v>0</v>
      </c>
      <c r="O960" s="25"/>
      <c r="P960" s="23">
        <v>32483</v>
      </c>
      <c r="Q960" s="24">
        <v>0</v>
      </c>
      <c r="S960" s="23"/>
      <c r="W960" s="23">
        <v>33101</v>
      </c>
      <c r="X960" s="1">
        <f>[1]CalculateLowerTotal!N960</f>
        <v>8271308991.4921198</v>
      </c>
    </row>
    <row r="961" spans="1:24" x14ac:dyDescent="0.3">
      <c r="A961" s="17">
        <v>33102</v>
      </c>
      <c r="B961" s="1">
        <v>6900398392.4698362</v>
      </c>
      <c r="C961" s="1"/>
      <c r="D961" s="21">
        <v>33038</v>
      </c>
      <c r="E961" s="22">
        <v>0</v>
      </c>
      <c r="G961" s="23">
        <v>33074</v>
      </c>
      <c r="H961" s="24">
        <v>65576605.801447399</v>
      </c>
      <c r="I961" s="24"/>
      <c r="J961" s="23">
        <v>33102</v>
      </c>
      <c r="K961" s="25">
        <v>7050678111.1160746</v>
      </c>
      <c r="L961" s="25"/>
      <c r="M961" s="23">
        <v>33038</v>
      </c>
      <c r="N961" s="25">
        <v>0</v>
      </c>
      <c r="O961" s="25"/>
      <c r="P961" s="23">
        <v>32484</v>
      </c>
      <c r="Q961" s="24">
        <v>0</v>
      </c>
      <c r="S961" s="23"/>
      <c r="W961" s="23">
        <v>33102</v>
      </c>
      <c r="X961" s="1">
        <f>[1]CalculateLowerTotal!N961</f>
        <v>6989488736.1297331</v>
      </c>
    </row>
    <row r="962" spans="1:24" x14ac:dyDescent="0.3">
      <c r="A962" s="17">
        <v>33103</v>
      </c>
      <c r="B962" s="1">
        <v>6273094651.0434008</v>
      </c>
      <c r="C962" s="1"/>
      <c r="D962" s="21">
        <v>33040</v>
      </c>
      <c r="E962" s="22">
        <v>0</v>
      </c>
      <c r="G962" s="23">
        <v>33082</v>
      </c>
      <c r="H962" s="24">
        <v>65576605.801447399</v>
      </c>
      <c r="I962" s="24"/>
      <c r="J962" s="23">
        <v>33103</v>
      </c>
      <c r="K962" s="25">
        <v>6338671256.8448486</v>
      </c>
      <c r="L962" s="25"/>
      <c r="M962" s="23">
        <v>33040</v>
      </c>
      <c r="N962" s="25">
        <v>0</v>
      </c>
      <c r="O962" s="25"/>
      <c r="P962" s="23">
        <v>32485</v>
      </c>
      <c r="Q962" s="24">
        <v>0</v>
      </c>
      <c r="S962" s="23"/>
      <c r="W962" s="23">
        <v>33103</v>
      </c>
      <c r="X962" s="1">
        <f>[1]CalculateLowerTotal!N962</f>
        <v>6275284544.2764006</v>
      </c>
    </row>
    <row r="963" spans="1:24" x14ac:dyDescent="0.3">
      <c r="A963" s="17">
        <v>33104</v>
      </c>
      <c r="B963" s="1">
        <v>69163399144.477051</v>
      </c>
      <c r="C963" s="1"/>
      <c r="D963" s="21">
        <v>33041</v>
      </c>
      <c r="E963" s="22">
        <v>0</v>
      </c>
      <c r="G963" s="23">
        <v>33088</v>
      </c>
      <c r="H963" s="24">
        <v>65576605.801447399</v>
      </c>
      <c r="I963" s="24"/>
      <c r="J963" s="23">
        <v>33104</v>
      </c>
      <c r="K963" s="25">
        <v>69209849240.253082</v>
      </c>
      <c r="L963" s="25"/>
      <c r="M963" s="23">
        <v>33041</v>
      </c>
      <c r="N963" s="25">
        <v>0</v>
      </c>
      <c r="O963" s="25"/>
      <c r="P963" s="23">
        <v>32491</v>
      </c>
      <c r="Q963" s="24">
        <v>0</v>
      </c>
      <c r="S963" s="23"/>
      <c r="W963" s="23">
        <v>33104</v>
      </c>
      <c r="X963" s="1">
        <f>[1]CalculateLowerTotal!N963</f>
        <v>68517750747.850548</v>
      </c>
    </row>
    <row r="964" spans="1:24" x14ac:dyDescent="0.3">
      <c r="A964" s="17">
        <v>33105</v>
      </c>
      <c r="B964" s="1">
        <v>138326545866.00571</v>
      </c>
      <c r="C964" s="1"/>
      <c r="D964" s="21">
        <v>33044</v>
      </c>
      <c r="E964" s="22">
        <v>0</v>
      </c>
      <c r="G964" s="23">
        <v>33103</v>
      </c>
      <c r="H964" s="24">
        <v>65576605.801447399</v>
      </c>
      <c r="I964" s="24"/>
      <c r="J964" s="23">
        <v>33105</v>
      </c>
      <c r="K964" s="25">
        <v>485130018929.89783</v>
      </c>
      <c r="L964" s="25"/>
      <c r="M964" s="23">
        <v>33044</v>
      </c>
      <c r="N964" s="25">
        <v>0</v>
      </c>
      <c r="O964" s="25"/>
      <c r="P964" s="23">
        <v>32492</v>
      </c>
      <c r="Q964" s="24">
        <v>0</v>
      </c>
      <c r="S964" s="23"/>
      <c r="W964" s="23">
        <v>33105</v>
      </c>
      <c r="X964" s="1">
        <f>[1]CalculateLowerTotal!N964</f>
        <v>894693719936.39905</v>
      </c>
    </row>
    <row r="965" spans="1:24" x14ac:dyDescent="0.3">
      <c r="A965" s="17">
        <v>33106</v>
      </c>
      <c r="B965" s="1">
        <v>9409641976.5651035</v>
      </c>
      <c r="C965" s="1"/>
      <c r="D965" s="21">
        <v>33045</v>
      </c>
      <c r="E965" s="22">
        <v>0</v>
      </c>
      <c r="G965" s="23">
        <v>33155</v>
      </c>
      <c r="H965" s="24">
        <v>65576605.801447399</v>
      </c>
      <c r="I965" s="24"/>
      <c r="J965" s="23">
        <v>33106</v>
      </c>
      <c r="K965" s="25">
        <v>14144457954.969238</v>
      </c>
      <c r="L965" s="25"/>
      <c r="M965" s="23">
        <v>33045</v>
      </c>
      <c r="N965" s="25">
        <v>0</v>
      </c>
      <c r="O965" s="25"/>
      <c r="P965" s="23">
        <v>32493</v>
      </c>
      <c r="Q965" s="24">
        <v>0</v>
      </c>
      <c r="S965" s="23"/>
      <c r="W965" s="23">
        <v>33106</v>
      </c>
      <c r="X965" s="1">
        <f>[1]CalculateLowerTotal!N965</f>
        <v>30491056420.473953</v>
      </c>
    </row>
    <row r="966" spans="1:24" x14ac:dyDescent="0.3">
      <c r="A966" s="17">
        <v>33107</v>
      </c>
      <c r="B966" s="1">
        <v>98211834943.71582</v>
      </c>
      <c r="C966" s="1"/>
      <c r="D966" s="21">
        <v>33049</v>
      </c>
      <c r="E966" s="22">
        <v>0</v>
      </c>
      <c r="G966" s="23">
        <v>33174</v>
      </c>
      <c r="H966" s="24">
        <v>65576605.801447399</v>
      </c>
      <c r="I966" s="24"/>
      <c r="J966" s="23">
        <v>33107</v>
      </c>
      <c r="K966" s="25">
        <v>274800038675.68289</v>
      </c>
      <c r="L966" s="25"/>
      <c r="M966" s="23">
        <v>33049</v>
      </c>
      <c r="N966" s="25">
        <v>0</v>
      </c>
      <c r="O966" s="25"/>
      <c r="P966" s="23">
        <v>32494</v>
      </c>
      <c r="Q966" s="24">
        <v>0</v>
      </c>
      <c r="S966" s="23"/>
      <c r="W966" s="23">
        <v>33107</v>
      </c>
      <c r="X966" s="1">
        <f>[1]CalculateLowerTotal!N966</f>
        <v>594623966554.09045</v>
      </c>
    </row>
    <row r="967" spans="1:24" x14ac:dyDescent="0.3">
      <c r="A967" s="17">
        <v>33108</v>
      </c>
      <c r="B967" s="1">
        <v>120344132766.86911</v>
      </c>
      <c r="C967" s="1"/>
      <c r="D967" s="21">
        <v>33050</v>
      </c>
      <c r="E967" s="22">
        <v>0</v>
      </c>
      <c r="G967" s="23">
        <v>33192</v>
      </c>
      <c r="H967" s="24">
        <v>65576605.801447399</v>
      </c>
      <c r="I967" s="24"/>
      <c r="J967" s="23">
        <v>33108</v>
      </c>
      <c r="K967" s="25">
        <v>356594126680.84473</v>
      </c>
      <c r="L967" s="25"/>
      <c r="M967" s="23">
        <v>33050</v>
      </c>
      <c r="N967" s="25">
        <v>0</v>
      </c>
      <c r="O967" s="25"/>
      <c r="P967" s="23">
        <v>32495</v>
      </c>
      <c r="Q967" s="24">
        <v>0</v>
      </c>
      <c r="S967" s="23"/>
      <c r="W967" s="23">
        <v>33108</v>
      </c>
      <c r="X967" s="1">
        <f>[1]CalculateLowerTotal!N967</f>
        <v>495850771713.44672</v>
      </c>
    </row>
    <row r="968" spans="1:24" x14ac:dyDescent="0.3">
      <c r="A968" s="17">
        <v>33109</v>
      </c>
      <c r="B968" s="1">
        <v>9409641976.5651035</v>
      </c>
      <c r="C968" s="1"/>
      <c r="D968" s="21">
        <v>33051</v>
      </c>
      <c r="E968" s="22">
        <v>0</v>
      </c>
      <c r="G968" s="23">
        <v>33198</v>
      </c>
      <c r="H968" s="24">
        <v>65576605.801447399</v>
      </c>
      <c r="I968" s="24"/>
      <c r="J968" s="23">
        <v>33109</v>
      </c>
      <c r="K968" s="25">
        <v>97954456196.512756</v>
      </c>
      <c r="L968" s="25"/>
      <c r="M968" s="23">
        <v>33051</v>
      </c>
      <c r="N968" s="25">
        <v>0</v>
      </c>
      <c r="O968" s="25"/>
      <c r="P968" s="23">
        <v>32496</v>
      </c>
      <c r="Q968" s="24">
        <v>0</v>
      </c>
      <c r="S968" s="23"/>
      <c r="W968" s="23">
        <v>33109</v>
      </c>
      <c r="X968" s="1">
        <f>[1]CalculateLowerTotal!N968</f>
        <v>122388137480.7663</v>
      </c>
    </row>
    <row r="969" spans="1:24" x14ac:dyDescent="0.3">
      <c r="A969" s="17">
        <v>33110</v>
      </c>
      <c r="B969" s="1">
        <v>9200550268.885334</v>
      </c>
      <c r="C969" s="1"/>
      <c r="D969" s="21">
        <v>33052</v>
      </c>
      <c r="E969" s="22">
        <v>0</v>
      </c>
      <c r="G969" s="23">
        <v>33204</v>
      </c>
      <c r="H969" s="24">
        <v>65576605.801447399</v>
      </c>
      <c r="I969" s="24"/>
      <c r="J969" s="23">
        <v>33110</v>
      </c>
      <c r="K969" s="25">
        <v>22423037707.285957</v>
      </c>
      <c r="L969" s="25"/>
      <c r="M969" s="23">
        <v>33052</v>
      </c>
      <c r="N969" s="25">
        <v>0</v>
      </c>
      <c r="O969" s="25"/>
      <c r="P969" s="23">
        <v>32497</v>
      </c>
      <c r="Q969" s="24">
        <v>0</v>
      </c>
      <c r="S969" s="23"/>
      <c r="W969" s="23">
        <v>33110</v>
      </c>
      <c r="X969" s="1">
        <f>[1]CalculateLowerTotal!N969</f>
        <v>36600929350.083328</v>
      </c>
    </row>
    <row r="970" spans="1:24" x14ac:dyDescent="0.3">
      <c r="A970" s="17">
        <v>33111</v>
      </c>
      <c r="B970" s="1">
        <v>7109518718.5373964</v>
      </c>
      <c r="C970" s="1"/>
      <c r="D970" s="21">
        <v>33056</v>
      </c>
      <c r="E970" s="22">
        <v>0</v>
      </c>
      <c r="G970" s="23">
        <v>32227</v>
      </c>
      <c r="H970" s="24">
        <v>62844247.226387091</v>
      </c>
      <c r="I970" s="24"/>
      <c r="J970" s="23">
        <v>33111</v>
      </c>
      <c r="K970" s="25">
        <v>9104140533.9968948</v>
      </c>
      <c r="L970" s="25"/>
      <c r="M970" s="23">
        <v>33056</v>
      </c>
      <c r="N970" s="25">
        <v>0</v>
      </c>
      <c r="O970" s="25"/>
      <c r="P970" s="23">
        <v>32527</v>
      </c>
      <c r="Q970" s="24">
        <v>0</v>
      </c>
      <c r="S970" s="23"/>
      <c r="W970" s="23">
        <v>33111</v>
      </c>
      <c r="X970" s="1">
        <f>[1]CalculateLowerTotal!N970</f>
        <v>9513909717.3570385</v>
      </c>
    </row>
    <row r="971" spans="1:24" x14ac:dyDescent="0.3">
      <c r="A971" s="17">
        <v>33112</v>
      </c>
      <c r="B971" s="1">
        <v>6482186358.7220221</v>
      </c>
      <c r="C971" s="1"/>
      <c r="D971" s="21">
        <v>33057</v>
      </c>
      <c r="E971" s="22">
        <v>0</v>
      </c>
      <c r="G971" s="23">
        <v>32234</v>
      </c>
      <c r="H971" s="24">
        <v>62844247.226387091</v>
      </c>
      <c r="I971" s="24"/>
      <c r="J971" s="23">
        <v>33112</v>
      </c>
      <c r="K971" s="25">
        <v>6864716575.1348858</v>
      </c>
      <c r="L971" s="25"/>
      <c r="M971" s="23">
        <v>33057</v>
      </c>
      <c r="N971" s="25">
        <v>0</v>
      </c>
      <c r="O971" s="25"/>
      <c r="P971" s="23">
        <v>32528</v>
      </c>
      <c r="Q971" s="24">
        <v>0</v>
      </c>
      <c r="S971" s="23"/>
      <c r="W971" s="23">
        <v>33112</v>
      </c>
      <c r="X971" s="1">
        <f>[1]CalculateLowerTotal!N971</f>
        <v>6865949955.3196888</v>
      </c>
    </row>
    <row r="972" spans="1:24" x14ac:dyDescent="0.3">
      <c r="A972" s="17">
        <v>33113</v>
      </c>
      <c r="B972" s="1">
        <v>6064002943.363389</v>
      </c>
      <c r="C972" s="1"/>
      <c r="D972" s="21">
        <v>33058</v>
      </c>
      <c r="E972" s="22">
        <v>0</v>
      </c>
      <c r="G972" s="23">
        <v>32473</v>
      </c>
      <c r="H972" s="24">
        <v>62844247.226387091</v>
      </c>
      <c r="I972" s="24"/>
      <c r="J972" s="23">
        <v>33113</v>
      </c>
      <c r="K972" s="25">
        <v>6227944454.6861238</v>
      </c>
      <c r="L972" s="25"/>
      <c r="M972" s="23">
        <v>33058</v>
      </c>
      <c r="N972" s="25">
        <v>0</v>
      </c>
      <c r="O972" s="25"/>
      <c r="P972" s="23">
        <v>32529</v>
      </c>
      <c r="Q972" s="24">
        <v>0</v>
      </c>
      <c r="S972" s="23"/>
      <c r="W972" s="23">
        <v>33113</v>
      </c>
      <c r="X972" s="1">
        <f>[1]CalculateLowerTotal!N972</f>
        <v>6181970470.8576975</v>
      </c>
    </row>
    <row r="973" spans="1:24" x14ac:dyDescent="0.3">
      <c r="A973" s="17">
        <v>33114</v>
      </c>
      <c r="B973" s="1">
        <v>5436670583.5479908</v>
      </c>
      <c r="C973" s="1"/>
      <c r="D973" s="21">
        <v>33060</v>
      </c>
      <c r="E973" s="22">
        <v>0</v>
      </c>
      <c r="G973" s="23">
        <v>32730</v>
      </c>
      <c r="H973" s="24">
        <v>62844247.226387091</v>
      </c>
      <c r="I973" s="24"/>
      <c r="J973" s="23">
        <v>33114</v>
      </c>
      <c r="K973" s="25">
        <v>7889967070.1791382</v>
      </c>
      <c r="L973" s="25"/>
      <c r="M973" s="23">
        <v>33060</v>
      </c>
      <c r="N973" s="25">
        <v>0</v>
      </c>
      <c r="O973" s="25"/>
      <c r="P973" s="23">
        <v>32530</v>
      </c>
      <c r="Q973" s="24">
        <v>0</v>
      </c>
      <c r="S973" s="23"/>
      <c r="W973" s="23">
        <v>33114</v>
      </c>
      <c r="X973" s="1">
        <f>[1]CalculateLowerTotal!N973</f>
        <v>23889144571.009773</v>
      </c>
    </row>
    <row r="974" spans="1:24" x14ac:dyDescent="0.3">
      <c r="A974" s="17">
        <v>33115</v>
      </c>
      <c r="B974" s="1">
        <v>5018487168.1893406</v>
      </c>
      <c r="C974" s="1"/>
      <c r="D974" s="21">
        <v>33061</v>
      </c>
      <c r="E974" s="22">
        <v>0</v>
      </c>
      <c r="G974" s="23">
        <v>33218</v>
      </c>
      <c r="H974" s="24">
        <v>62844247.226387091</v>
      </c>
      <c r="I974" s="24"/>
      <c r="J974" s="23">
        <v>33115</v>
      </c>
      <c r="K974" s="25">
        <v>6212527885.7688322</v>
      </c>
      <c r="L974" s="25"/>
      <c r="M974" s="23">
        <v>33061</v>
      </c>
      <c r="N974" s="25">
        <v>0</v>
      </c>
      <c r="O974" s="25"/>
      <c r="P974" s="23">
        <v>32531</v>
      </c>
      <c r="Q974" s="24">
        <v>0</v>
      </c>
      <c r="S974" s="23"/>
      <c r="W974" s="23">
        <v>33115</v>
      </c>
      <c r="X974" s="1">
        <f>[1]CalculateLowerTotal!N974</f>
        <v>6653542544.3271532</v>
      </c>
    </row>
    <row r="975" spans="1:24" x14ac:dyDescent="0.3">
      <c r="A975" s="17">
        <v>33116</v>
      </c>
      <c r="B975" s="1">
        <v>4809366842.1219692</v>
      </c>
      <c r="C975" s="1"/>
      <c r="D975" s="21">
        <v>33062</v>
      </c>
      <c r="E975" s="22">
        <v>0</v>
      </c>
      <c r="G975" s="23">
        <v>32579</v>
      </c>
      <c r="H975" s="24">
        <v>60111888.651326783</v>
      </c>
      <c r="I975" s="24"/>
      <c r="J975" s="23">
        <v>33116</v>
      </c>
      <c r="K975" s="25">
        <v>5394091590.7036333</v>
      </c>
      <c r="L975" s="25"/>
      <c r="M975" s="23">
        <v>33062</v>
      </c>
      <c r="N975" s="25">
        <v>0</v>
      </c>
      <c r="O975" s="25"/>
      <c r="P975" s="23">
        <v>32532</v>
      </c>
      <c r="Q975" s="24">
        <v>0</v>
      </c>
      <c r="S975" s="23"/>
      <c r="W975" s="23">
        <v>33116</v>
      </c>
      <c r="X975" s="1">
        <f>[1]CalculateLowerTotal!N975</f>
        <v>5507863986.060256</v>
      </c>
    </row>
    <row r="976" spans="1:24" x14ac:dyDescent="0.3">
      <c r="A976" s="17">
        <v>33117</v>
      </c>
      <c r="B976" s="1">
        <v>4391154808.3738995</v>
      </c>
      <c r="C976" s="1"/>
      <c r="D976" s="21">
        <v>33063</v>
      </c>
      <c r="E976" s="22">
        <v>0</v>
      </c>
      <c r="G976" s="23">
        <v>32622</v>
      </c>
      <c r="H976" s="24">
        <v>60111888.651326783</v>
      </c>
      <c r="I976" s="24"/>
      <c r="J976" s="23">
        <v>33117</v>
      </c>
      <c r="K976" s="25">
        <v>4552363962.1155996</v>
      </c>
      <c r="L976" s="25"/>
      <c r="M976" s="23">
        <v>33063</v>
      </c>
      <c r="N976" s="25">
        <v>0</v>
      </c>
      <c r="O976" s="25"/>
      <c r="P976" s="23">
        <v>32533</v>
      </c>
      <c r="Q976" s="24">
        <v>0</v>
      </c>
      <c r="S976" s="23"/>
      <c r="W976" s="23">
        <v>33117</v>
      </c>
      <c r="X976" s="1">
        <f>[1]CalculateLowerTotal!N976</f>
        <v>4539451243.9313145</v>
      </c>
    </row>
    <row r="977" spans="1:24" x14ac:dyDescent="0.3">
      <c r="A977" s="17">
        <v>33118</v>
      </c>
      <c r="B977" s="1">
        <v>4182063100.6956015</v>
      </c>
      <c r="C977" s="1"/>
      <c r="D977" s="21">
        <v>33064</v>
      </c>
      <c r="E977" s="22">
        <v>0</v>
      </c>
      <c r="G977" s="23">
        <v>32887</v>
      </c>
      <c r="H977" s="24">
        <v>54647171.501206167</v>
      </c>
      <c r="I977" s="24"/>
      <c r="J977" s="23">
        <v>33118</v>
      </c>
      <c r="K977" s="25">
        <v>4258569140.7972903</v>
      </c>
      <c r="L977" s="25"/>
      <c r="M977" s="23">
        <v>33064</v>
      </c>
      <c r="N977" s="25">
        <v>0</v>
      </c>
      <c r="O977" s="25"/>
      <c r="P977" s="23">
        <v>32550</v>
      </c>
      <c r="Q977" s="24">
        <v>0</v>
      </c>
      <c r="S977" s="23"/>
      <c r="W977" s="23">
        <v>33118</v>
      </c>
      <c r="X977" s="1">
        <f>[1]CalculateLowerTotal!N977</f>
        <v>4215983449.3893175</v>
      </c>
    </row>
    <row r="978" spans="1:24" x14ac:dyDescent="0.3">
      <c r="A978" s="17">
        <v>33119</v>
      </c>
      <c r="B978" s="1">
        <v>4182063100.6956015</v>
      </c>
      <c r="C978" s="1"/>
      <c r="D978" s="21">
        <v>33067</v>
      </c>
      <c r="E978" s="22">
        <v>0</v>
      </c>
      <c r="G978" s="23">
        <v>33175</v>
      </c>
      <c r="H978" s="24">
        <v>54647171.501206167</v>
      </c>
      <c r="I978" s="24"/>
      <c r="J978" s="23">
        <v>33119</v>
      </c>
      <c r="K978" s="25">
        <v>4217583762.1713853</v>
      </c>
      <c r="L978" s="25"/>
      <c r="M978" s="23">
        <v>33067</v>
      </c>
      <c r="N978" s="25">
        <v>0</v>
      </c>
      <c r="O978" s="25"/>
      <c r="P978" s="23">
        <v>32551</v>
      </c>
      <c r="Q978" s="24">
        <v>0</v>
      </c>
      <c r="S978" s="23"/>
      <c r="W978" s="23">
        <v>33119</v>
      </c>
      <c r="X978" s="1">
        <f>[1]CalculateLowerTotal!N978</f>
        <v>4175407924.5496712</v>
      </c>
    </row>
    <row r="979" spans="1:24" x14ac:dyDescent="0.3">
      <c r="A979" s="17">
        <v>33120</v>
      </c>
      <c r="B979" s="1">
        <v>3972971393.0152125</v>
      </c>
      <c r="C979" s="1"/>
      <c r="D979" s="21">
        <v>33070</v>
      </c>
      <c r="E979" s="22">
        <v>0</v>
      </c>
      <c r="G979" s="23">
        <v>32528</v>
      </c>
      <c r="H979" s="24">
        <v>51914812.926145859</v>
      </c>
      <c r="I979" s="24"/>
      <c r="J979" s="23">
        <v>33120</v>
      </c>
      <c r="K979" s="25">
        <v>3972971393.0152125</v>
      </c>
      <c r="L979" s="25"/>
      <c r="M979" s="23">
        <v>33070</v>
      </c>
      <c r="N979" s="25">
        <v>0</v>
      </c>
      <c r="O979" s="25"/>
      <c r="P979" s="23">
        <v>32578</v>
      </c>
      <c r="Q979" s="24">
        <v>0</v>
      </c>
      <c r="S979" s="23"/>
      <c r="W979" s="23">
        <v>33120</v>
      </c>
      <c r="X979" s="1">
        <f>[1]CalculateLowerTotal!N979</f>
        <v>3933241679.0850606</v>
      </c>
    </row>
    <row r="980" spans="1:24" x14ac:dyDescent="0.3">
      <c r="A980" s="17">
        <v>33121</v>
      </c>
      <c r="B980" s="1">
        <v>3763851066.9480062</v>
      </c>
      <c r="C980" s="1"/>
      <c r="D980" s="21">
        <v>33071</v>
      </c>
      <c r="E980" s="22">
        <v>0</v>
      </c>
      <c r="G980" s="23">
        <v>32551</v>
      </c>
      <c r="H980" s="24">
        <v>51914812.926145859</v>
      </c>
      <c r="I980" s="24"/>
      <c r="J980" s="23">
        <v>33121</v>
      </c>
      <c r="K980" s="25">
        <v>3763851066.9480062</v>
      </c>
      <c r="L980" s="25"/>
      <c r="M980" s="23">
        <v>33071</v>
      </c>
      <c r="N980" s="25">
        <v>0</v>
      </c>
      <c r="O980" s="25"/>
      <c r="P980" s="23">
        <v>32579</v>
      </c>
      <c r="Q980" s="24">
        <v>0</v>
      </c>
      <c r="S980" s="23"/>
      <c r="W980" s="23">
        <v>33121</v>
      </c>
      <c r="X980" s="1">
        <f>[1]CalculateLowerTotal!N980</f>
        <v>3726212556.2785258</v>
      </c>
    </row>
    <row r="981" spans="1:24" x14ac:dyDescent="0.3">
      <c r="A981" s="17">
        <v>33122</v>
      </c>
      <c r="B981" s="1">
        <v>3763851066.9480062</v>
      </c>
      <c r="C981" s="1"/>
      <c r="D981" s="21">
        <v>33072</v>
      </c>
      <c r="E981" s="22">
        <v>0</v>
      </c>
      <c r="G981" s="23">
        <v>33199</v>
      </c>
      <c r="H981" s="24">
        <v>51914812.926145859</v>
      </c>
      <c r="I981" s="24"/>
      <c r="J981" s="23">
        <v>33122</v>
      </c>
      <c r="K981" s="25">
        <v>3763851066.9480062</v>
      </c>
      <c r="L981" s="25"/>
      <c r="M981" s="23">
        <v>33072</v>
      </c>
      <c r="N981" s="25">
        <v>0</v>
      </c>
      <c r="O981" s="25"/>
      <c r="P981" s="23">
        <v>32596</v>
      </c>
      <c r="Q981" s="24">
        <v>0</v>
      </c>
      <c r="S981" s="23"/>
      <c r="W981" s="23">
        <v>33122</v>
      </c>
      <c r="X981" s="1">
        <f>[1]CalculateLowerTotal!N981</f>
        <v>3726212556.2785258</v>
      </c>
    </row>
    <row r="982" spans="1:24" x14ac:dyDescent="0.3">
      <c r="A982" s="17">
        <v>33123</v>
      </c>
      <c r="B982" s="1">
        <v>3763851066.9480062</v>
      </c>
      <c r="C982" s="1"/>
      <c r="D982" s="21">
        <v>33073</v>
      </c>
      <c r="E982" s="22">
        <v>0</v>
      </c>
      <c r="G982" s="23">
        <v>32158</v>
      </c>
      <c r="H982" s="24">
        <v>49182454.351085551</v>
      </c>
      <c r="I982" s="24"/>
      <c r="J982" s="23">
        <v>33123</v>
      </c>
      <c r="K982" s="25">
        <v>3763851066.9480062</v>
      </c>
      <c r="L982" s="25"/>
      <c r="M982" s="23">
        <v>33073</v>
      </c>
      <c r="N982" s="25">
        <v>0</v>
      </c>
      <c r="O982" s="25"/>
      <c r="P982" s="23">
        <v>32611</v>
      </c>
      <c r="Q982" s="24">
        <v>0</v>
      </c>
      <c r="S982" s="23"/>
      <c r="W982" s="23">
        <v>33123</v>
      </c>
      <c r="X982" s="1">
        <f>[1]CalculateLowerTotal!N982</f>
        <v>3726212556.2785258</v>
      </c>
    </row>
    <row r="983" spans="1:24" x14ac:dyDescent="0.3">
      <c r="A983" s="17">
        <v>33124</v>
      </c>
      <c r="B983" s="1">
        <v>3554759359.2686982</v>
      </c>
      <c r="C983" s="1"/>
      <c r="D983" s="21">
        <v>33074</v>
      </c>
      <c r="E983" s="22">
        <v>0</v>
      </c>
      <c r="G983" s="23">
        <v>32301</v>
      </c>
      <c r="H983" s="24">
        <v>49182454.351085551</v>
      </c>
      <c r="I983" s="24"/>
      <c r="J983" s="23">
        <v>33124</v>
      </c>
      <c r="K983" s="25">
        <v>3554759359.2686982</v>
      </c>
      <c r="L983" s="25"/>
      <c r="M983" s="23">
        <v>33074</v>
      </c>
      <c r="N983" s="25">
        <v>0</v>
      </c>
      <c r="O983" s="25"/>
      <c r="P983" s="23">
        <v>32612</v>
      </c>
      <c r="Q983" s="24">
        <v>0</v>
      </c>
      <c r="S983" s="23"/>
      <c r="W983" s="23">
        <v>33124</v>
      </c>
      <c r="X983" s="1">
        <f>[1]CalculateLowerTotal!N983</f>
        <v>3519211765.6760111</v>
      </c>
    </row>
    <row r="984" spans="1:24" x14ac:dyDescent="0.3">
      <c r="A984" s="17">
        <v>33125</v>
      </c>
      <c r="B984" s="1">
        <v>3554759359.2686982</v>
      </c>
      <c r="C984" s="1"/>
      <c r="D984" s="21">
        <v>33076</v>
      </c>
      <c r="E984" s="22">
        <v>0</v>
      </c>
      <c r="G984" s="23">
        <v>32661</v>
      </c>
      <c r="H984" s="24">
        <v>46450095.776025243</v>
      </c>
      <c r="I984" s="24"/>
      <c r="J984" s="23">
        <v>33125</v>
      </c>
      <c r="K984" s="25">
        <v>3554759359.2686982</v>
      </c>
      <c r="L984" s="25"/>
      <c r="M984" s="23">
        <v>33076</v>
      </c>
      <c r="N984" s="25">
        <v>0</v>
      </c>
      <c r="O984" s="25"/>
      <c r="P984" s="23">
        <v>32621</v>
      </c>
      <c r="Q984" s="24">
        <v>0</v>
      </c>
      <c r="S984" s="23"/>
      <c r="W984" s="23">
        <v>33125</v>
      </c>
      <c r="X984" s="1">
        <f>[1]CalculateLowerTotal!N984</f>
        <v>3519211765.6760111</v>
      </c>
    </row>
    <row r="985" spans="1:24" x14ac:dyDescent="0.3">
      <c r="A985" s="17">
        <v>33126</v>
      </c>
      <c r="B985" s="1">
        <v>3345639033.1996894</v>
      </c>
      <c r="C985" s="1"/>
      <c r="D985" s="21">
        <v>33078</v>
      </c>
      <c r="E985" s="22">
        <v>0</v>
      </c>
      <c r="G985" s="23">
        <v>33104</v>
      </c>
      <c r="H985" s="24">
        <v>46450095.776025243</v>
      </c>
      <c r="I985" s="24"/>
      <c r="J985" s="23">
        <v>33126</v>
      </c>
      <c r="K985" s="25">
        <v>3345639033.1996894</v>
      </c>
      <c r="L985" s="25"/>
      <c r="M985" s="23">
        <v>33078</v>
      </c>
      <c r="N985" s="25">
        <v>0</v>
      </c>
      <c r="O985" s="25"/>
      <c r="P985" s="23">
        <v>32622</v>
      </c>
      <c r="Q985" s="24">
        <v>0</v>
      </c>
      <c r="S985" s="23"/>
      <c r="W985" s="23">
        <v>33126</v>
      </c>
      <c r="X985" s="1">
        <f>[1]CalculateLowerTotal!N985</f>
        <v>3312182642.8676925</v>
      </c>
    </row>
    <row r="986" spans="1:24" x14ac:dyDescent="0.3">
      <c r="A986" s="17">
        <v>33127</v>
      </c>
      <c r="B986" s="1">
        <v>3345639033.1996894</v>
      </c>
      <c r="C986" s="1"/>
      <c r="D986" s="21">
        <v>33079</v>
      </c>
      <c r="E986" s="22">
        <v>0</v>
      </c>
      <c r="G986" s="23">
        <v>32220</v>
      </c>
      <c r="H986" s="24">
        <v>43717737.200964935</v>
      </c>
      <c r="I986" s="24"/>
      <c r="J986" s="23">
        <v>33127</v>
      </c>
      <c r="K986" s="25">
        <v>3345639033.1996894</v>
      </c>
      <c r="L986" s="25"/>
      <c r="M986" s="23">
        <v>33079</v>
      </c>
      <c r="N986" s="25">
        <v>0</v>
      </c>
      <c r="O986" s="25"/>
      <c r="P986" s="23">
        <v>32623</v>
      </c>
      <c r="Q986" s="24">
        <v>0</v>
      </c>
      <c r="S986" s="23"/>
      <c r="W986" s="23">
        <v>33127</v>
      </c>
      <c r="X986" s="1">
        <f>[1]CalculateLowerTotal!N986</f>
        <v>3312182642.8676925</v>
      </c>
    </row>
    <row r="987" spans="1:24" x14ac:dyDescent="0.3">
      <c r="A987" s="17">
        <v>33128</v>
      </c>
      <c r="B987" s="1">
        <v>3345639033.1996894</v>
      </c>
      <c r="C987" s="1"/>
      <c r="D987" s="21">
        <v>33080</v>
      </c>
      <c r="E987" s="22">
        <v>0</v>
      </c>
      <c r="G987" s="23">
        <v>32357</v>
      </c>
      <c r="H987" s="24">
        <v>43717737.200964935</v>
      </c>
      <c r="I987" s="24"/>
      <c r="J987" s="23">
        <v>33128</v>
      </c>
      <c r="K987" s="25">
        <v>3345639033.1996894</v>
      </c>
      <c r="L987" s="25"/>
      <c r="M987" s="23">
        <v>33080</v>
      </c>
      <c r="N987" s="25">
        <v>0</v>
      </c>
      <c r="O987" s="25"/>
      <c r="P987" s="23">
        <v>32624</v>
      </c>
      <c r="Q987" s="24">
        <v>0</v>
      </c>
      <c r="S987" s="23"/>
      <c r="W987" s="23">
        <v>33128</v>
      </c>
      <c r="X987" s="1">
        <f>[1]CalculateLowerTotal!N987</f>
        <v>3312182642.8676925</v>
      </c>
    </row>
    <row r="988" spans="1:24" x14ac:dyDescent="0.3">
      <c r="A988" s="17">
        <v>33129</v>
      </c>
      <c r="B988" s="1">
        <v>41498089971.270851</v>
      </c>
      <c r="C988" s="1"/>
      <c r="D988" s="21">
        <v>33081</v>
      </c>
      <c r="E988" s="22">
        <v>0</v>
      </c>
      <c r="G988" s="23">
        <v>32612</v>
      </c>
      <c r="H988" s="24">
        <v>43717737.200964935</v>
      </c>
      <c r="I988" s="24"/>
      <c r="J988" s="23">
        <v>33129</v>
      </c>
      <c r="K988" s="25">
        <v>92199073138.938202</v>
      </c>
      <c r="L988" s="25"/>
      <c r="M988" s="23">
        <v>33081</v>
      </c>
      <c r="N988" s="25">
        <v>0</v>
      </c>
      <c r="O988" s="25"/>
      <c r="P988" s="23">
        <v>32625</v>
      </c>
      <c r="Q988" s="24">
        <v>0</v>
      </c>
      <c r="S988" s="23"/>
      <c r="W988" s="23">
        <v>33129</v>
      </c>
      <c r="X988" s="1">
        <f>[1]CalculateLowerTotal!N988</f>
        <v>176471510438.09131</v>
      </c>
    </row>
    <row r="989" spans="1:24" x14ac:dyDescent="0.3">
      <c r="A989" s="17">
        <v>33130</v>
      </c>
      <c r="B989" s="1">
        <v>4600275134.442667</v>
      </c>
      <c r="C989" s="1"/>
      <c r="D989" s="21">
        <v>33082</v>
      </c>
      <c r="E989" s="22">
        <v>0</v>
      </c>
      <c r="G989" s="23">
        <v>32863</v>
      </c>
      <c r="H989" s="24">
        <v>40985378.625904627</v>
      </c>
      <c r="I989" s="24"/>
      <c r="J989" s="23">
        <v>33130</v>
      </c>
      <c r="K989" s="25">
        <v>16895889037.407867</v>
      </c>
      <c r="L989" s="25"/>
      <c r="M989" s="23">
        <v>33082</v>
      </c>
      <c r="N989" s="25">
        <v>0</v>
      </c>
      <c r="O989" s="25"/>
      <c r="P989" s="23">
        <v>32626</v>
      </c>
      <c r="Q989" s="24">
        <v>0</v>
      </c>
      <c r="S989" s="23"/>
      <c r="W989" s="23">
        <v>33130</v>
      </c>
      <c r="X989" s="1">
        <f>[1]CalculateLowerTotal!N989</f>
        <v>21122416590.982815</v>
      </c>
    </row>
    <row r="990" spans="1:24" x14ac:dyDescent="0.3">
      <c r="A990" s="17">
        <v>33131</v>
      </c>
      <c r="B990" s="1">
        <v>4391154808.3738995</v>
      </c>
      <c r="C990" s="1"/>
      <c r="D990" s="21">
        <v>33084</v>
      </c>
      <c r="E990" s="22">
        <v>0</v>
      </c>
      <c r="G990" s="23">
        <v>32940</v>
      </c>
      <c r="H990" s="24">
        <v>40985378.625904627</v>
      </c>
      <c r="I990" s="24"/>
      <c r="J990" s="23">
        <v>33131</v>
      </c>
      <c r="K990" s="25">
        <v>7338404068.6847744</v>
      </c>
      <c r="L990" s="25"/>
      <c r="M990" s="23">
        <v>33084</v>
      </c>
      <c r="N990" s="25">
        <v>0</v>
      </c>
      <c r="O990" s="25"/>
      <c r="P990" s="23">
        <v>32649</v>
      </c>
      <c r="Q990" s="24">
        <v>0</v>
      </c>
      <c r="S990" s="23"/>
      <c r="W990" s="23">
        <v>33131</v>
      </c>
      <c r="X990" s="1">
        <f>[1]CalculateLowerTotal!N990</f>
        <v>13252571639.520571</v>
      </c>
    </row>
    <row r="991" spans="1:24" x14ac:dyDescent="0.3">
      <c r="A991" s="17">
        <v>33132</v>
      </c>
      <c r="B991" s="1">
        <v>82995927519.603424</v>
      </c>
      <c r="C991" s="1"/>
      <c r="D991" s="21">
        <v>33085</v>
      </c>
      <c r="E991" s="22">
        <v>0</v>
      </c>
      <c r="G991" s="23">
        <v>33089</v>
      </c>
      <c r="H991" s="24">
        <v>40985378.625904627</v>
      </c>
      <c r="I991" s="24"/>
      <c r="J991" s="23">
        <v>33132</v>
      </c>
      <c r="K991" s="25">
        <v>128891888294.07021</v>
      </c>
      <c r="L991" s="25"/>
      <c r="M991" s="23">
        <v>33085</v>
      </c>
      <c r="N991" s="25">
        <v>0</v>
      </c>
      <c r="O991" s="25"/>
      <c r="P991" s="23">
        <v>32650</v>
      </c>
      <c r="Q991" s="24">
        <v>0</v>
      </c>
      <c r="S991" s="23"/>
      <c r="W991" s="23">
        <v>33132</v>
      </c>
      <c r="X991" s="1">
        <f>[1]CalculateLowerTotal!N991</f>
        <v>354847565651.45563</v>
      </c>
    </row>
    <row r="992" spans="1:24" x14ac:dyDescent="0.3">
      <c r="A992" s="17">
        <v>33133</v>
      </c>
      <c r="B992" s="1">
        <v>74696410494.529602</v>
      </c>
      <c r="C992" s="1"/>
      <c r="D992" s="21">
        <v>33086</v>
      </c>
      <c r="E992" s="22">
        <v>0</v>
      </c>
      <c r="G992" s="23">
        <v>32417</v>
      </c>
      <c r="H992" s="24">
        <v>38253020.050844319</v>
      </c>
      <c r="I992" s="24"/>
      <c r="J992" s="23">
        <v>33133</v>
      </c>
      <c r="K992" s="25">
        <v>685616282627.58057</v>
      </c>
      <c r="L992" s="25"/>
      <c r="M992" s="23">
        <v>33086</v>
      </c>
      <c r="N992" s="25">
        <v>0</v>
      </c>
      <c r="O992" s="25"/>
      <c r="P992" s="23">
        <v>32660</v>
      </c>
      <c r="Q992" s="24">
        <v>0</v>
      </c>
      <c r="S992" s="23"/>
      <c r="W992" s="23">
        <v>33133</v>
      </c>
      <c r="X992" s="1">
        <f>[1]CalculateLowerTotal!N992</f>
        <v>859750738320.30139</v>
      </c>
    </row>
    <row r="993" spans="1:24" x14ac:dyDescent="0.3">
      <c r="A993" s="17">
        <v>33134</v>
      </c>
      <c r="B993" s="1">
        <v>3763851066.9480062</v>
      </c>
      <c r="C993" s="1"/>
      <c r="D993" s="21">
        <v>33087</v>
      </c>
      <c r="E993" s="22">
        <v>0</v>
      </c>
      <c r="G993" s="23">
        <v>32689</v>
      </c>
      <c r="H993" s="24">
        <v>38253020.050844319</v>
      </c>
      <c r="I993" s="24"/>
      <c r="J993" s="23">
        <v>33134</v>
      </c>
      <c r="K993" s="25">
        <v>14480161669.162964</v>
      </c>
      <c r="L993" s="25"/>
      <c r="M993" s="23">
        <v>33087</v>
      </c>
      <c r="N993" s="25">
        <v>0</v>
      </c>
      <c r="O993" s="25"/>
      <c r="P993" s="23">
        <v>32661</v>
      </c>
      <c r="Q993" s="24">
        <v>0</v>
      </c>
      <c r="S993" s="23"/>
      <c r="W993" s="23">
        <v>33134</v>
      </c>
      <c r="X993" s="1">
        <f>[1]CalculateLowerTotal!N993</f>
        <v>17193474461.4762</v>
      </c>
    </row>
    <row r="994" spans="1:24" x14ac:dyDescent="0.3">
      <c r="A994" s="17">
        <v>33135</v>
      </c>
      <c r="B994" s="1">
        <v>3554759359.2686982</v>
      </c>
      <c r="C994" s="1"/>
      <c r="D994" s="21">
        <v>33088</v>
      </c>
      <c r="E994" s="22">
        <v>0</v>
      </c>
      <c r="G994" s="23">
        <v>32701</v>
      </c>
      <c r="H994" s="24">
        <v>38253020.050844319</v>
      </c>
      <c r="I994" s="24"/>
      <c r="J994" s="23">
        <v>33135</v>
      </c>
      <c r="K994" s="25">
        <v>17904141275.529808</v>
      </c>
      <c r="L994" s="25"/>
      <c r="M994" s="23">
        <v>33088</v>
      </c>
      <c r="N994" s="25">
        <v>0</v>
      </c>
      <c r="O994" s="25"/>
      <c r="P994" s="23">
        <v>32662</v>
      </c>
      <c r="Q994" s="24">
        <v>0</v>
      </c>
      <c r="S994" s="23"/>
      <c r="W994" s="23">
        <v>33135</v>
      </c>
      <c r="X994" s="1">
        <f>[1]CalculateLowerTotal!N994</f>
        <v>27367404110.104828</v>
      </c>
    </row>
    <row r="995" spans="1:24" x14ac:dyDescent="0.3">
      <c r="A995" s="17">
        <v>33136</v>
      </c>
      <c r="B995" s="1">
        <v>3972971393.0152125</v>
      </c>
      <c r="C995" s="1"/>
      <c r="D995" s="21">
        <v>33089</v>
      </c>
      <c r="E995" s="22">
        <v>0</v>
      </c>
      <c r="G995" s="23">
        <v>32796</v>
      </c>
      <c r="H995" s="24">
        <v>38253020.050844319</v>
      </c>
      <c r="I995" s="24"/>
      <c r="J995" s="23">
        <v>33136</v>
      </c>
      <c r="K995" s="25">
        <v>6902059877.725503</v>
      </c>
      <c r="L995" s="25"/>
      <c r="M995" s="23">
        <v>33089</v>
      </c>
      <c r="N995" s="25">
        <v>0</v>
      </c>
      <c r="O995" s="25"/>
      <c r="P995" s="23">
        <v>32663</v>
      </c>
      <c r="Q995" s="24">
        <v>0</v>
      </c>
      <c r="S995" s="23"/>
      <c r="W995" s="23">
        <v>33136</v>
      </c>
      <c r="X995" s="1">
        <f>[1]CalculateLowerTotal!N995</f>
        <v>7634336218.923584</v>
      </c>
    </row>
    <row r="996" spans="1:24" x14ac:dyDescent="0.3">
      <c r="A996" s="17">
        <v>33137</v>
      </c>
      <c r="B996" s="1">
        <v>3345639033.1996894</v>
      </c>
      <c r="C996" s="1"/>
      <c r="D996" s="21">
        <v>33092</v>
      </c>
      <c r="E996" s="22">
        <v>0</v>
      </c>
      <c r="G996" s="23">
        <v>32492</v>
      </c>
      <c r="H996" s="24">
        <v>35520661.475784011</v>
      </c>
      <c r="I996" s="24"/>
      <c r="J996" s="23">
        <v>33137</v>
      </c>
      <c r="K996" s="25">
        <v>5843014839.3926258</v>
      </c>
      <c r="L996" s="25"/>
      <c r="M996" s="23">
        <v>33092</v>
      </c>
      <c r="N996" s="25">
        <v>0</v>
      </c>
      <c r="O996" s="25"/>
      <c r="P996" s="23">
        <v>32688</v>
      </c>
      <c r="Q996" s="24">
        <v>0</v>
      </c>
      <c r="S996" s="23"/>
      <c r="W996" s="23">
        <v>33137</v>
      </c>
      <c r="X996" s="1">
        <f>[1]CalculateLowerTotal!N996</f>
        <v>6543953303.0733786</v>
      </c>
    </row>
    <row r="997" spans="1:24" x14ac:dyDescent="0.3">
      <c r="A997" s="17">
        <v>33138</v>
      </c>
      <c r="B997" s="1">
        <v>84379306568.592056</v>
      </c>
      <c r="C997" s="1"/>
      <c r="D997" s="21">
        <v>33093</v>
      </c>
      <c r="E997" s="22">
        <v>0</v>
      </c>
      <c r="G997" s="23">
        <v>33119</v>
      </c>
      <c r="H997" s="24">
        <v>35520661.475784011</v>
      </c>
      <c r="I997" s="24"/>
      <c r="J997" s="23">
        <v>33138</v>
      </c>
      <c r="K997" s="25">
        <v>175214673106.82526</v>
      </c>
      <c r="L997" s="25"/>
      <c r="M997" s="23">
        <v>33093</v>
      </c>
      <c r="N997" s="25">
        <v>0</v>
      </c>
      <c r="O997" s="25"/>
      <c r="P997" s="23">
        <v>32689</v>
      </c>
      <c r="Q997" s="24">
        <v>0</v>
      </c>
      <c r="S997" s="23"/>
      <c r="W997" s="23">
        <v>33138</v>
      </c>
      <c r="X997" s="1">
        <f>[1]CalculateLowerTotal!N997</f>
        <v>286908797897.36182</v>
      </c>
    </row>
    <row r="998" spans="1:24" x14ac:dyDescent="0.3">
      <c r="A998" s="17">
        <v>33139</v>
      </c>
      <c r="B998" s="1">
        <v>41498089971.270851</v>
      </c>
      <c r="C998" s="1"/>
      <c r="D998" s="21">
        <v>33096</v>
      </c>
      <c r="E998" s="22">
        <v>0</v>
      </c>
      <c r="G998" s="23">
        <v>33193</v>
      </c>
      <c r="H998" s="24">
        <v>35520661.475784011</v>
      </c>
      <c r="I998" s="24"/>
      <c r="J998" s="23">
        <v>33139</v>
      </c>
      <c r="K998" s="25">
        <v>51438410751.202354</v>
      </c>
      <c r="L998" s="25"/>
      <c r="M998" s="23">
        <v>33096</v>
      </c>
      <c r="N998" s="25">
        <v>0</v>
      </c>
      <c r="O998" s="25"/>
      <c r="P998" s="23">
        <v>32690</v>
      </c>
      <c r="Q998" s="24">
        <v>0</v>
      </c>
      <c r="S998" s="23"/>
      <c r="W998" s="23">
        <v>33139</v>
      </c>
      <c r="X998" s="1">
        <f>[1]CalculateLowerTotal!N998</f>
        <v>54394760530.405014</v>
      </c>
    </row>
    <row r="999" spans="1:24" x14ac:dyDescent="0.3">
      <c r="A999" s="17">
        <v>33140</v>
      </c>
      <c r="B999" s="1">
        <v>3972971393.0152125</v>
      </c>
      <c r="C999" s="1"/>
      <c r="D999" s="21">
        <v>33097</v>
      </c>
      <c r="E999" s="22">
        <v>0</v>
      </c>
      <c r="G999" s="23">
        <v>32368</v>
      </c>
      <c r="H999" s="24">
        <v>30055944.325663392</v>
      </c>
      <c r="I999" s="24"/>
      <c r="J999" s="23">
        <v>33140</v>
      </c>
      <c r="K999" s="25">
        <v>4809073148.991313</v>
      </c>
      <c r="L999" s="25"/>
      <c r="M999" s="23">
        <v>33097</v>
      </c>
      <c r="N999" s="25">
        <v>0</v>
      </c>
      <c r="O999" s="25"/>
      <c r="P999" s="23">
        <v>32691</v>
      </c>
      <c r="Q999" s="24">
        <v>0</v>
      </c>
      <c r="S999" s="23"/>
      <c r="W999" s="23">
        <v>33140</v>
      </c>
      <c r="X999" s="1">
        <f>[1]CalculateLowerTotal!N999</f>
        <v>4938013136.4152231</v>
      </c>
    </row>
    <row r="1000" spans="1:24" x14ac:dyDescent="0.3">
      <c r="A1000" s="17">
        <v>33141</v>
      </c>
      <c r="B1000" s="1">
        <v>3345639033.1996894</v>
      </c>
      <c r="C1000" s="1"/>
      <c r="D1000" s="21">
        <v>33099</v>
      </c>
      <c r="E1000" s="22">
        <v>0</v>
      </c>
      <c r="G1000" s="23">
        <v>32747</v>
      </c>
      <c r="H1000" s="24">
        <v>30055944.325663392</v>
      </c>
      <c r="I1000" s="24"/>
      <c r="J1000" s="23">
        <v>33141</v>
      </c>
      <c r="K1000" s="25">
        <v>3586086590.9858809</v>
      </c>
      <c r="L1000" s="25"/>
      <c r="M1000" s="23">
        <v>33099</v>
      </c>
      <c r="N1000" s="25">
        <v>0</v>
      </c>
      <c r="O1000" s="25"/>
      <c r="P1000" s="23">
        <v>32692</v>
      </c>
      <c r="Q1000" s="24">
        <v>0</v>
      </c>
      <c r="S1000" s="23"/>
      <c r="W1000" s="23">
        <v>33141</v>
      </c>
      <c r="X1000" s="1">
        <f>[1]CalculateLowerTotal!N1000</f>
        <v>3594483404.1689181</v>
      </c>
    </row>
    <row r="1001" spans="1:24" x14ac:dyDescent="0.3">
      <c r="A1001" s="17">
        <v>33142</v>
      </c>
      <c r="B1001" s="1">
        <v>3763851066.9480062</v>
      </c>
      <c r="C1001" s="1"/>
      <c r="D1001" s="21">
        <v>33100</v>
      </c>
      <c r="E1001" s="22">
        <v>0</v>
      </c>
      <c r="G1001" s="23">
        <v>32183</v>
      </c>
      <c r="H1001" s="24">
        <v>24591227.175542776</v>
      </c>
      <c r="I1001" s="24"/>
      <c r="J1001" s="23">
        <v>33142</v>
      </c>
      <c r="K1001" s="25">
        <v>21029442376.114929</v>
      </c>
      <c r="L1001" s="25"/>
      <c r="M1001" s="23">
        <v>33100</v>
      </c>
      <c r="N1001" s="25">
        <v>0</v>
      </c>
      <c r="O1001" s="25"/>
      <c r="P1001" s="23">
        <v>32700</v>
      </c>
      <c r="Q1001" s="24">
        <v>0</v>
      </c>
      <c r="S1001" s="23"/>
      <c r="W1001" s="23">
        <v>33142</v>
      </c>
      <c r="X1001" s="1">
        <f>[1]CalculateLowerTotal!N1001</f>
        <v>56951201293.113686</v>
      </c>
    </row>
    <row r="1002" spans="1:24" x14ac:dyDescent="0.3">
      <c r="A1002" s="17">
        <v>33143</v>
      </c>
      <c r="B1002" s="1">
        <v>29048688222.180126</v>
      </c>
      <c r="C1002" s="1"/>
      <c r="D1002" s="21">
        <v>33101</v>
      </c>
      <c r="E1002" s="22">
        <v>0</v>
      </c>
      <c r="G1002" s="23">
        <v>32447</v>
      </c>
      <c r="H1002" s="24">
        <v>24591227.175542776</v>
      </c>
      <c r="I1002" s="24"/>
      <c r="J1002" s="23">
        <v>33143</v>
      </c>
      <c r="K1002" s="25">
        <v>32289265561.584686</v>
      </c>
      <c r="L1002" s="25"/>
      <c r="M1002" s="23">
        <v>33101</v>
      </c>
      <c r="N1002" s="25">
        <v>0</v>
      </c>
      <c r="O1002" s="25"/>
      <c r="P1002" s="23">
        <v>32701</v>
      </c>
      <c r="Q1002" s="24">
        <v>0</v>
      </c>
      <c r="S1002" s="23"/>
      <c r="W1002" s="23">
        <v>33143</v>
      </c>
      <c r="X1002" s="1">
        <f>[1]CalculateLowerTotal!N1002</f>
        <v>32879478732.706406</v>
      </c>
    </row>
    <row r="1003" spans="1:24" x14ac:dyDescent="0.3">
      <c r="A1003" s="17">
        <v>33144</v>
      </c>
      <c r="B1003" s="1">
        <v>2927445258.2432427</v>
      </c>
      <c r="C1003" s="1"/>
      <c r="D1003" s="21">
        <v>33102</v>
      </c>
      <c r="E1003" s="22">
        <v>0</v>
      </c>
      <c r="G1003" s="23">
        <v>32845</v>
      </c>
      <c r="H1003" s="24">
        <v>21858868.600482468</v>
      </c>
      <c r="I1003" s="24"/>
      <c r="J1003" s="23">
        <v>33144</v>
      </c>
      <c r="K1003" s="25">
        <v>3733491053.7904549</v>
      </c>
      <c r="L1003" s="25"/>
      <c r="M1003" s="23">
        <v>33102</v>
      </c>
      <c r="N1003" s="25">
        <v>0</v>
      </c>
      <c r="O1003" s="25"/>
      <c r="P1003" s="23">
        <v>32724</v>
      </c>
      <c r="Q1003" s="24">
        <v>0</v>
      </c>
      <c r="S1003" s="23"/>
      <c r="W1003" s="23">
        <v>33144</v>
      </c>
      <c r="X1003" s="1">
        <f>[1]CalculateLowerTotal!N1003</f>
        <v>3887162970.8451562</v>
      </c>
    </row>
    <row r="1004" spans="1:24" x14ac:dyDescent="0.3">
      <c r="A1004" s="17">
        <v>33145</v>
      </c>
      <c r="B1004" s="1">
        <v>2718342025.5095382</v>
      </c>
      <c r="C1004" s="1"/>
      <c r="D1004" s="21">
        <v>33103</v>
      </c>
      <c r="E1004" s="22">
        <v>0</v>
      </c>
      <c r="G1004" s="23">
        <v>32247</v>
      </c>
      <c r="H1004" s="24">
        <v>19126510.02542216</v>
      </c>
      <c r="I1004" s="24"/>
      <c r="J1004" s="23">
        <v>33145</v>
      </c>
      <c r="K1004" s="25">
        <v>2939663073.4691129</v>
      </c>
      <c r="L1004" s="25"/>
      <c r="M1004" s="23">
        <v>33103</v>
      </c>
      <c r="N1004" s="25">
        <v>0</v>
      </c>
      <c r="O1004" s="25"/>
      <c r="P1004" s="23">
        <v>32725</v>
      </c>
      <c r="Q1004" s="24">
        <v>0</v>
      </c>
      <c r="S1004" s="23"/>
      <c r="W1004" s="23">
        <v>33145</v>
      </c>
      <c r="X1004" s="1">
        <f>[1]CalculateLowerTotal!N1004</f>
        <v>2954524121.8273177</v>
      </c>
    </row>
    <row r="1005" spans="1:24" x14ac:dyDescent="0.3">
      <c r="A1005" s="17">
        <v>33146</v>
      </c>
      <c r="B1005" s="1">
        <v>3136547325.5217004</v>
      </c>
      <c r="C1005" s="1"/>
      <c r="D1005" s="21">
        <v>33104</v>
      </c>
      <c r="E1005" s="22">
        <v>0</v>
      </c>
      <c r="G1005" s="23">
        <v>32428</v>
      </c>
      <c r="H1005" s="24">
        <v>13661792.875301542</v>
      </c>
      <c r="I1005" s="24"/>
      <c r="J1005" s="23">
        <v>33146</v>
      </c>
      <c r="K1005" s="25">
        <v>8401619446.9592705</v>
      </c>
      <c r="L1005" s="25"/>
      <c r="M1005" s="23">
        <v>33104</v>
      </c>
      <c r="N1005" s="25">
        <v>0</v>
      </c>
      <c r="O1005" s="25"/>
      <c r="P1005" s="23">
        <v>32726</v>
      </c>
      <c r="Q1005" s="24">
        <v>0</v>
      </c>
      <c r="S1005" s="23"/>
      <c r="W1005" s="23">
        <v>33146</v>
      </c>
      <c r="X1005" s="1">
        <f>[1]CalculateLowerTotal!N1005</f>
        <v>40694741879.919167</v>
      </c>
    </row>
    <row r="1006" spans="1:24" x14ac:dyDescent="0.3">
      <c r="A1006" s="17">
        <v>33147</v>
      </c>
      <c r="B1006" s="1">
        <v>24898778255.881031</v>
      </c>
      <c r="C1006" s="1"/>
      <c r="D1006" s="21">
        <v>33109</v>
      </c>
      <c r="E1006" s="22">
        <v>0</v>
      </c>
      <c r="G1006" s="23">
        <v>32807</v>
      </c>
      <c r="H1006" s="24">
        <v>13661792.875301542</v>
      </c>
      <c r="I1006" s="24"/>
      <c r="J1006" s="23">
        <v>33147</v>
      </c>
      <c r="K1006" s="25">
        <v>53938285972.974373</v>
      </c>
      <c r="L1006" s="25"/>
      <c r="M1006" s="23">
        <v>33109</v>
      </c>
      <c r="N1006" s="25">
        <v>0</v>
      </c>
      <c r="O1006" s="25"/>
      <c r="P1006" s="23">
        <v>32727</v>
      </c>
      <c r="Q1006" s="24">
        <v>0</v>
      </c>
      <c r="S1006" s="23"/>
      <c r="W1006" s="23">
        <v>33147</v>
      </c>
      <c r="X1006" s="1">
        <f>[1]CalculateLowerTotal!N1006</f>
        <v>62099031278.326439</v>
      </c>
    </row>
    <row r="1007" spans="1:24" x14ac:dyDescent="0.3">
      <c r="A1007" s="17">
        <v>33148</v>
      </c>
      <c r="B1007" s="1">
        <v>2718342025.5095382</v>
      </c>
      <c r="C1007" s="1"/>
      <c r="D1007" s="21">
        <v>33111</v>
      </c>
      <c r="E1007" s="22">
        <v>0</v>
      </c>
      <c r="G1007" s="23">
        <v>32481</v>
      </c>
      <c r="H1007" s="24">
        <v>10929434.300241234</v>
      </c>
      <c r="I1007" s="24"/>
      <c r="J1007" s="23">
        <v>33148</v>
      </c>
      <c r="K1007" s="25">
        <v>3934241622.822607</v>
      </c>
      <c r="L1007" s="25"/>
      <c r="M1007" s="23">
        <v>33111</v>
      </c>
      <c r="N1007" s="25">
        <v>0</v>
      </c>
      <c r="O1007" s="25"/>
      <c r="P1007" s="23">
        <v>32730</v>
      </c>
      <c r="Q1007" s="24">
        <v>0</v>
      </c>
      <c r="S1007" s="23"/>
      <c r="W1007" s="23">
        <v>33148</v>
      </c>
      <c r="X1007" s="1">
        <f>[1]CalculateLowerTotal!N1007</f>
        <v>4162774639.4622674</v>
      </c>
    </row>
    <row r="1008" spans="1:24" x14ac:dyDescent="0.3">
      <c r="A1008" s="17">
        <v>33149</v>
      </c>
      <c r="B1008" s="1">
        <v>2509238792.7758341</v>
      </c>
      <c r="C1008" s="1"/>
      <c r="D1008" s="21">
        <v>33112</v>
      </c>
      <c r="E1008" s="22">
        <v>0</v>
      </c>
      <c r="G1008" s="23">
        <v>32317</v>
      </c>
      <c r="H1008" s="24">
        <v>8197075.7251809258</v>
      </c>
      <c r="I1008" s="24"/>
      <c r="J1008" s="23">
        <v>33149</v>
      </c>
      <c r="K1008" s="25">
        <v>2804333526.0393367</v>
      </c>
      <c r="L1008" s="25"/>
      <c r="M1008" s="23">
        <v>33112</v>
      </c>
      <c r="N1008" s="25">
        <v>0</v>
      </c>
      <c r="O1008" s="25"/>
      <c r="P1008" s="23">
        <v>32735</v>
      </c>
      <c r="Q1008" s="24">
        <v>0</v>
      </c>
      <c r="S1008" s="23"/>
      <c r="W1008" s="23">
        <v>33149</v>
      </c>
      <c r="X1008" s="1">
        <f>[1]CalculateLowerTotal!N1008</f>
        <v>2832194627.5278645</v>
      </c>
    </row>
    <row r="1009" spans="1:24" x14ac:dyDescent="0.3">
      <c r="A1009" s="17">
        <v>33150</v>
      </c>
      <c r="B1009" s="1">
        <v>87145812243.617859</v>
      </c>
      <c r="C1009" s="1"/>
      <c r="D1009" s="21">
        <v>33113</v>
      </c>
      <c r="E1009" s="22">
        <v>0</v>
      </c>
      <c r="G1009" s="23">
        <v>32758</v>
      </c>
      <c r="H1009" s="24">
        <v>8197075.7251809258</v>
      </c>
      <c r="I1009" s="24"/>
      <c r="J1009" s="23">
        <v>33150</v>
      </c>
      <c r="K1009" s="25">
        <v>189465105115.46246</v>
      </c>
      <c r="L1009" s="25"/>
      <c r="M1009" s="23">
        <v>33113</v>
      </c>
      <c r="N1009" s="25">
        <v>0</v>
      </c>
      <c r="O1009" s="25"/>
      <c r="P1009" s="23">
        <v>32745</v>
      </c>
      <c r="Q1009" s="24">
        <v>0</v>
      </c>
      <c r="S1009" s="23"/>
      <c r="W1009" s="23">
        <v>33150</v>
      </c>
      <c r="X1009" s="1">
        <f>[1]CalculateLowerTotal!N1009</f>
        <v>273887622124.5022</v>
      </c>
    </row>
    <row r="1010" spans="1:24" x14ac:dyDescent="0.3">
      <c r="A1010" s="17">
        <v>33151</v>
      </c>
      <c r="B1010" s="1">
        <v>48414227947.358315</v>
      </c>
      <c r="C1010" s="1"/>
      <c r="D1010" s="21">
        <v>33115</v>
      </c>
      <c r="E1010" s="22">
        <v>0</v>
      </c>
      <c r="G1010" s="23">
        <v>32991</v>
      </c>
      <c r="H1010" s="24">
        <v>8197075.7251809258</v>
      </c>
      <c r="I1010" s="24"/>
      <c r="J1010" s="23">
        <v>33151</v>
      </c>
      <c r="K1010" s="25">
        <v>75866235240.88324</v>
      </c>
      <c r="L1010" s="25"/>
      <c r="M1010" s="23">
        <v>33115</v>
      </c>
      <c r="N1010" s="25">
        <v>0</v>
      </c>
      <c r="O1010" s="25"/>
      <c r="P1010" s="23">
        <v>32746</v>
      </c>
      <c r="Q1010" s="24">
        <v>0</v>
      </c>
      <c r="S1010" s="23"/>
      <c r="W1010" s="23">
        <v>33151</v>
      </c>
      <c r="X1010" s="1">
        <f>[1]CalculateLowerTotal!N1010</f>
        <v>83455969001.556824</v>
      </c>
    </row>
    <row r="1011" spans="1:24" x14ac:dyDescent="0.3">
      <c r="A1011" s="17">
        <v>33152</v>
      </c>
      <c r="B1011" s="1">
        <v>20748994501.048782</v>
      </c>
      <c r="C1011" s="1"/>
      <c r="D1011" s="21">
        <v>33116</v>
      </c>
      <c r="E1011" s="22">
        <v>0</v>
      </c>
      <c r="G1011" s="23">
        <v>32221</v>
      </c>
      <c r="H1011" s="24">
        <v>0</v>
      </c>
      <c r="I1011" s="24"/>
      <c r="J1011" s="23">
        <v>33152</v>
      </c>
      <c r="K1011" s="25">
        <v>21880190983.92662</v>
      </c>
      <c r="L1011" s="25"/>
      <c r="M1011" s="23">
        <v>33116</v>
      </c>
      <c r="N1011" s="25">
        <v>0</v>
      </c>
      <c r="O1011" s="25"/>
      <c r="P1011" s="23">
        <v>32747</v>
      </c>
      <c r="Q1011" s="24">
        <v>0</v>
      </c>
      <c r="S1011" s="23"/>
      <c r="W1011" s="23">
        <v>33152</v>
      </c>
      <c r="X1011" s="1">
        <f>[1]CalculateLowerTotal!N1011</f>
        <v>21894324232.461819</v>
      </c>
    </row>
    <row r="1012" spans="1:24" x14ac:dyDescent="0.3">
      <c r="A1012" s="17">
        <v>33153</v>
      </c>
      <c r="B1012" s="1">
        <v>2718342025.5095382</v>
      </c>
      <c r="C1012" s="1"/>
      <c r="D1012" s="21">
        <v>33117</v>
      </c>
      <c r="E1012" s="22">
        <v>0</v>
      </c>
      <c r="G1012" s="23">
        <v>32235</v>
      </c>
      <c r="H1012" s="24">
        <v>0</v>
      </c>
      <c r="I1012" s="24"/>
      <c r="J1012" s="23">
        <v>33153</v>
      </c>
      <c r="K1012" s="25">
        <v>3005239682.4514441</v>
      </c>
      <c r="L1012" s="25"/>
      <c r="M1012" s="23">
        <v>33117</v>
      </c>
      <c r="N1012" s="25">
        <v>0</v>
      </c>
      <c r="O1012" s="25"/>
      <c r="P1012" s="23">
        <v>32748</v>
      </c>
      <c r="Q1012" s="24">
        <v>0</v>
      </c>
      <c r="S1012" s="23"/>
      <c r="W1012" s="23">
        <v>33153</v>
      </c>
      <c r="X1012" s="1">
        <f>[1]CalculateLowerTotal!N1012</f>
        <v>3028762370.844646</v>
      </c>
    </row>
    <row r="1013" spans="1:24" x14ac:dyDescent="0.3">
      <c r="A1013" s="17">
        <v>33154</v>
      </c>
      <c r="B1013" s="1">
        <v>2509238792.7758341</v>
      </c>
      <c r="C1013" s="1"/>
      <c r="D1013" s="21">
        <v>33118</v>
      </c>
      <c r="E1013" s="22">
        <v>0</v>
      </c>
      <c r="G1013" s="23">
        <v>32236</v>
      </c>
      <c r="H1013" s="24">
        <v>0</v>
      </c>
      <c r="I1013" s="24"/>
      <c r="J1013" s="23">
        <v>33154</v>
      </c>
      <c r="K1013" s="25">
        <v>2634927285.2405558</v>
      </c>
      <c r="L1013" s="25"/>
      <c r="M1013" s="23">
        <v>33118</v>
      </c>
      <c r="N1013" s="25">
        <v>0</v>
      </c>
      <c r="O1013" s="25"/>
      <c r="P1013" s="23">
        <v>32749</v>
      </c>
      <c r="Q1013" s="24">
        <v>0</v>
      </c>
      <c r="S1013" s="23"/>
      <c r="W1013" s="23">
        <v>33154</v>
      </c>
      <c r="X1013" s="1">
        <f>[1]CalculateLowerTotal!N1013</f>
        <v>2608578012.3881502</v>
      </c>
    </row>
    <row r="1014" spans="1:24" x14ac:dyDescent="0.3">
      <c r="A1014" s="17">
        <v>33155</v>
      </c>
      <c r="B1014" s="1">
        <v>2509238792.7758341</v>
      </c>
      <c r="C1014" s="1"/>
      <c r="D1014" s="21">
        <v>33119</v>
      </c>
      <c r="E1014" s="22">
        <v>0</v>
      </c>
      <c r="G1014" s="23">
        <v>32318</v>
      </c>
      <c r="H1014" s="24">
        <v>0</v>
      </c>
      <c r="I1014" s="24"/>
      <c r="J1014" s="23">
        <v>33155</v>
      </c>
      <c r="K1014" s="25">
        <v>2574815398.5772815</v>
      </c>
      <c r="L1014" s="25"/>
      <c r="M1014" s="23">
        <v>33119</v>
      </c>
      <c r="N1014" s="25">
        <v>0</v>
      </c>
      <c r="O1014" s="25"/>
      <c r="P1014" s="23">
        <v>32752</v>
      </c>
      <c r="Q1014" s="24">
        <v>0</v>
      </c>
      <c r="S1014" s="23"/>
      <c r="W1014" s="23">
        <v>33155</v>
      </c>
      <c r="X1014" s="1">
        <f>[1]CalculateLowerTotal!N1014</f>
        <v>2549067244.5915089</v>
      </c>
    </row>
    <row r="1015" spans="1:24" x14ac:dyDescent="0.3">
      <c r="A1015" s="17">
        <v>33156</v>
      </c>
      <c r="B1015" s="1">
        <v>2509238792.7758341</v>
      </c>
      <c r="C1015" s="1"/>
      <c r="D1015" s="21">
        <v>33120</v>
      </c>
      <c r="E1015" s="22">
        <v>0</v>
      </c>
      <c r="G1015" s="23">
        <v>32319</v>
      </c>
      <c r="H1015" s="24">
        <v>0</v>
      </c>
      <c r="I1015" s="24"/>
      <c r="J1015" s="23">
        <v>33156</v>
      </c>
      <c r="K1015" s="25">
        <v>9713332129.6082573</v>
      </c>
      <c r="L1015" s="25"/>
      <c r="M1015" s="23">
        <v>33120</v>
      </c>
      <c r="N1015" s="25">
        <v>0</v>
      </c>
      <c r="O1015" s="25"/>
      <c r="P1015" s="23">
        <v>32757</v>
      </c>
      <c r="Q1015" s="24">
        <v>0</v>
      </c>
      <c r="S1015" s="23"/>
      <c r="W1015" s="23">
        <v>33156</v>
      </c>
      <c r="X1015" s="1">
        <f>[1]CalculateLowerTotal!N1015</f>
        <v>62361289263.44677</v>
      </c>
    </row>
    <row r="1016" spans="1:24" x14ac:dyDescent="0.3">
      <c r="A1016" s="17">
        <v>33157</v>
      </c>
      <c r="B1016" s="1">
        <v>69163399144.477051</v>
      </c>
      <c r="C1016" s="1"/>
      <c r="D1016" s="21">
        <v>33121</v>
      </c>
      <c r="E1016" s="22">
        <v>0</v>
      </c>
      <c r="G1016" s="23">
        <v>32320</v>
      </c>
      <c r="H1016" s="24">
        <v>0</v>
      </c>
      <c r="I1016" s="24"/>
      <c r="J1016" s="23">
        <v>33157</v>
      </c>
      <c r="K1016" s="25">
        <v>127668479510.45425</v>
      </c>
      <c r="L1016" s="25"/>
      <c r="M1016" s="23">
        <v>33121</v>
      </c>
      <c r="N1016" s="25">
        <v>0</v>
      </c>
      <c r="O1016" s="25"/>
      <c r="P1016" s="23">
        <v>32758</v>
      </c>
      <c r="Q1016" s="24">
        <v>0</v>
      </c>
      <c r="S1016" s="23"/>
      <c r="W1016" s="23">
        <v>33157</v>
      </c>
      <c r="X1016" s="1">
        <f>[1]CalculateLowerTotal!N1016</f>
        <v>175421467834.74704</v>
      </c>
    </row>
    <row r="1017" spans="1:24" x14ac:dyDescent="0.3">
      <c r="A1017" s="17">
        <v>33158</v>
      </c>
      <c r="B1017" s="1">
        <v>37348205247.264801</v>
      </c>
      <c r="C1017" s="1"/>
      <c r="D1017" s="21">
        <v>33122</v>
      </c>
      <c r="E1017" s="22">
        <v>0</v>
      </c>
      <c r="G1017" s="23">
        <v>32321</v>
      </c>
      <c r="H1017" s="24">
        <v>0</v>
      </c>
      <c r="I1017" s="24"/>
      <c r="J1017" s="23">
        <v>33158</v>
      </c>
      <c r="K1017" s="25">
        <v>67076871216.336716</v>
      </c>
      <c r="L1017" s="25"/>
      <c r="M1017" s="23">
        <v>33122</v>
      </c>
      <c r="N1017" s="25">
        <v>0</v>
      </c>
      <c r="O1017" s="25"/>
      <c r="P1017" s="23">
        <v>32759</v>
      </c>
      <c r="Q1017" s="24">
        <v>0</v>
      </c>
      <c r="S1017" s="23"/>
      <c r="W1017" s="23">
        <v>33158</v>
      </c>
      <c r="X1017" s="1">
        <f>[1]CalculateLowerTotal!N1017</f>
        <v>85422670066.841797</v>
      </c>
    </row>
    <row r="1018" spans="1:24" x14ac:dyDescent="0.3">
      <c r="A1018" s="17">
        <v>33159</v>
      </c>
      <c r="B1018" s="1">
        <v>35964826198.267029</v>
      </c>
      <c r="C1018" s="1"/>
      <c r="D1018" s="21">
        <v>33123</v>
      </c>
      <c r="E1018" s="22">
        <v>0</v>
      </c>
      <c r="G1018" s="23">
        <v>32322</v>
      </c>
      <c r="H1018" s="24">
        <v>0</v>
      </c>
      <c r="I1018" s="24"/>
      <c r="J1018" s="23">
        <v>33159</v>
      </c>
      <c r="K1018" s="25">
        <v>97516307780.163712</v>
      </c>
      <c r="L1018" s="25"/>
      <c r="M1018" s="23">
        <v>33123</v>
      </c>
      <c r="N1018" s="25">
        <v>0</v>
      </c>
      <c r="O1018" s="25"/>
      <c r="P1018" s="23">
        <v>32760</v>
      </c>
      <c r="Q1018" s="24">
        <v>0</v>
      </c>
      <c r="S1018" s="23"/>
      <c r="W1018" s="23">
        <v>33159</v>
      </c>
      <c r="X1018" s="1">
        <f>[1]CalculateLowerTotal!N1018</f>
        <v>130194179580.9117</v>
      </c>
    </row>
    <row r="1019" spans="1:24" x14ac:dyDescent="0.3">
      <c r="A1019" s="17">
        <v>33160</v>
      </c>
      <c r="B1019" s="1">
        <v>26282056335.689053</v>
      </c>
      <c r="C1019" s="1"/>
      <c r="D1019" s="21">
        <v>33124</v>
      </c>
      <c r="E1019" s="22">
        <v>0</v>
      </c>
      <c r="G1019" s="23">
        <v>32323</v>
      </c>
      <c r="H1019" s="24">
        <v>0</v>
      </c>
      <c r="I1019" s="24"/>
      <c r="J1019" s="23">
        <v>33160</v>
      </c>
      <c r="K1019" s="25">
        <v>30358735411.785606</v>
      </c>
      <c r="L1019" s="25"/>
      <c r="M1019" s="23">
        <v>33124</v>
      </c>
      <c r="N1019" s="25">
        <v>0</v>
      </c>
      <c r="O1019" s="25"/>
      <c r="P1019" s="23">
        <v>32761</v>
      </c>
      <c r="Q1019" s="24">
        <v>0</v>
      </c>
      <c r="S1019" s="23"/>
      <c r="W1019" s="23">
        <v>33160</v>
      </c>
      <c r="X1019" s="1">
        <f>[1]CalculateLowerTotal!N1019</f>
        <v>31215165155.391922</v>
      </c>
    </row>
    <row r="1020" spans="1:24" x14ac:dyDescent="0.3">
      <c r="A1020" s="17">
        <v>33161</v>
      </c>
      <c r="B1020" s="1">
        <v>3136547325.5217004</v>
      </c>
      <c r="C1020" s="1"/>
      <c r="D1020" s="21">
        <v>33125</v>
      </c>
      <c r="E1020" s="22">
        <v>0</v>
      </c>
      <c r="G1020" s="23">
        <v>32324</v>
      </c>
      <c r="H1020" s="24">
        <v>0</v>
      </c>
      <c r="I1020" s="24"/>
      <c r="J1020" s="23">
        <v>33161</v>
      </c>
      <c r="K1020" s="25">
        <v>5229534046.5024853</v>
      </c>
      <c r="L1020" s="25"/>
      <c r="M1020" s="23">
        <v>33125</v>
      </c>
      <c r="N1020" s="25">
        <v>0</v>
      </c>
      <c r="O1020" s="25"/>
      <c r="P1020" s="23">
        <v>32762</v>
      </c>
      <c r="Q1020" s="24">
        <v>0</v>
      </c>
      <c r="S1020" s="23"/>
      <c r="W1020" s="23">
        <v>33161</v>
      </c>
      <c r="X1020" s="1">
        <f>[1]CalculateLowerTotal!N1020</f>
        <v>5771223359.2059469</v>
      </c>
    </row>
    <row r="1021" spans="1:24" x14ac:dyDescent="0.3">
      <c r="A1021" s="17">
        <v>33162</v>
      </c>
      <c r="B1021" s="1">
        <v>2927445258.2432427</v>
      </c>
      <c r="C1021" s="1"/>
      <c r="D1021" s="21">
        <v>33126</v>
      </c>
      <c r="E1021" s="22">
        <v>0</v>
      </c>
      <c r="G1021" s="23">
        <v>32325</v>
      </c>
      <c r="H1021" s="24">
        <v>0</v>
      </c>
      <c r="I1021" s="24"/>
      <c r="J1021" s="23">
        <v>33162</v>
      </c>
      <c r="K1021" s="25">
        <v>3290848962.046216</v>
      </c>
      <c r="L1021" s="25"/>
      <c r="M1021" s="23">
        <v>33126</v>
      </c>
      <c r="N1021" s="25">
        <v>0</v>
      </c>
      <c r="O1021" s="25"/>
      <c r="P1021" s="23">
        <v>32795</v>
      </c>
      <c r="Q1021" s="24">
        <v>0</v>
      </c>
      <c r="S1021" s="23"/>
      <c r="W1021" s="23">
        <v>33162</v>
      </c>
      <c r="X1021" s="1">
        <f>[1]CalculateLowerTotal!N1021</f>
        <v>3337138424.4867253</v>
      </c>
    </row>
    <row r="1022" spans="1:24" x14ac:dyDescent="0.3">
      <c r="A1022" s="17">
        <v>33163</v>
      </c>
      <c r="B1022" s="1">
        <v>2718342025.5095382</v>
      </c>
      <c r="C1022" s="1"/>
      <c r="D1022" s="21">
        <v>33127</v>
      </c>
      <c r="E1022" s="22">
        <v>0</v>
      </c>
      <c r="G1022" s="23">
        <v>32326</v>
      </c>
      <c r="H1022" s="24">
        <v>0</v>
      </c>
      <c r="I1022" s="24"/>
      <c r="J1022" s="23">
        <v>33163</v>
      </c>
      <c r="K1022" s="25">
        <v>2871354103.3272524</v>
      </c>
      <c r="L1022" s="25"/>
      <c r="M1022" s="23">
        <v>33127</v>
      </c>
      <c r="N1022" s="25">
        <v>0</v>
      </c>
      <c r="O1022" s="25"/>
      <c r="P1022" s="23">
        <v>32796</v>
      </c>
      <c r="Q1022" s="24">
        <v>0</v>
      </c>
      <c r="S1022" s="23"/>
      <c r="W1022" s="23">
        <v>33163</v>
      </c>
      <c r="X1022" s="1">
        <f>[1]CalculateLowerTotal!N1022</f>
        <v>2858946023.0124149</v>
      </c>
    </row>
    <row r="1023" spans="1:24" x14ac:dyDescent="0.3">
      <c r="A1023" s="17">
        <v>33164</v>
      </c>
      <c r="B1023" s="1">
        <v>181207762463.31912</v>
      </c>
      <c r="C1023" s="1"/>
      <c r="D1023" s="21">
        <v>33128</v>
      </c>
      <c r="E1023" s="22">
        <v>0</v>
      </c>
      <c r="G1023" s="23">
        <v>32327</v>
      </c>
      <c r="H1023" s="24">
        <v>0</v>
      </c>
      <c r="I1023" s="24"/>
      <c r="J1023" s="23">
        <v>33164</v>
      </c>
      <c r="K1023" s="25">
        <v>1467162907618.7881</v>
      </c>
      <c r="L1023" s="25"/>
      <c r="M1023" s="23">
        <v>33128</v>
      </c>
      <c r="N1023" s="25">
        <v>0</v>
      </c>
      <c r="O1023" s="25"/>
      <c r="P1023" s="23">
        <v>32797</v>
      </c>
      <c r="Q1023" s="24">
        <v>0</v>
      </c>
      <c r="S1023" s="23"/>
      <c r="W1023" s="23">
        <v>33164</v>
      </c>
      <c r="X1023" s="1">
        <f>[1]CalculateLowerTotal!N1023</f>
        <v>53513267780429.633</v>
      </c>
    </row>
    <row r="1024" spans="1:24" x14ac:dyDescent="0.3">
      <c r="A1024" s="17">
        <v>33165</v>
      </c>
      <c r="B1024" s="1">
        <v>135560040190.98186</v>
      </c>
      <c r="C1024" s="1"/>
      <c r="D1024" s="21">
        <v>33130</v>
      </c>
      <c r="E1024" s="22">
        <v>0</v>
      </c>
      <c r="G1024" s="23">
        <v>32328</v>
      </c>
      <c r="H1024" s="24">
        <v>0</v>
      </c>
      <c r="I1024" s="24"/>
      <c r="J1024" s="23">
        <v>33165</v>
      </c>
      <c r="K1024" s="25">
        <v>181362568085.16855</v>
      </c>
      <c r="L1024" s="25"/>
      <c r="M1024" s="23">
        <v>33130</v>
      </c>
      <c r="N1024" s="25">
        <v>0</v>
      </c>
      <c r="O1024" s="25"/>
      <c r="P1024" s="23">
        <v>32805</v>
      </c>
      <c r="Q1024" s="24">
        <v>0</v>
      </c>
      <c r="S1024" s="23"/>
      <c r="W1024" s="23">
        <v>33165</v>
      </c>
      <c r="X1024" s="1">
        <f>[1]CalculateLowerTotal!N1024</f>
        <v>192204309566.60443</v>
      </c>
    </row>
    <row r="1025" spans="1:24" x14ac:dyDescent="0.3">
      <c r="A1025" s="17">
        <v>33166</v>
      </c>
      <c r="B1025" s="1">
        <v>55330618346.40229</v>
      </c>
      <c r="C1025" s="1"/>
      <c r="D1025" s="21">
        <v>33133</v>
      </c>
      <c r="E1025" s="22">
        <v>0</v>
      </c>
      <c r="G1025" s="23">
        <v>32329</v>
      </c>
      <c r="H1025" s="24">
        <v>0</v>
      </c>
      <c r="I1025" s="24"/>
      <c r="J1025" s="23">
        <v>33166</v>
      </c>
      <c r="K1025" s="25">
        <v>58568463336.265503</v>
      </c>
      <c r="L1025" s="25"/>
      <c r="M1025" s="23">
        <v>33133</v>
      </c>
      <c r="N1025" s="25">
        <v>0</v>
      </c>
      <c r="O1025" s="25"/>
      <c r="P1025" s="23">
        <v>32806</v>
      </c>
      <c r="Q1025" s="24">
        <v>0</v>
      </c>
      <c r="S1025" s="23"/>
      <c r="W1025" s="23">
        <v>33166</v>
      </c>
      <c r="X1025" s="1">
        <f>[1]CalculateLowerTotal!N1025</f>
        <v>58709536392.841576</v>
      </c>
    </row>
    <row r="1026" spans="1:24" x14ac:dyDescent="0.3">
      <c r="A1026" s="17">
        <v>33167</v>
      </c>
      <c r="B1026" s="1">
        <v>37348205247.264801</v>
      </c>
      <c r="C1026" s="1"/>
      <c r="D1026" s="21">
        <v>33134</v>
      </c>
      <c r="E1026" s="22">
        <v>0</v>
      </c>
      <c r="G1026" s="23">
        <v>32330</v>
      </c>
      <c r="H1026" s="24">
        <v>0</v>
      </c>
      <c r="I1026" s="24"/>
      <c r="J1026" s="23">
        <v>33167</v>
      </c>
      <c r="K1026" s="25">
        <v>37878282820.369156</v>
      </c>
      <c r="L1026" s="25"/>
      <c r="M1026" s="23">
        <v>33134</v>
      </c>
      <c r="N1026" s="25">
        <v>0</v>
      </c>
      <c r="O1026" s="25"/>
      <c r="P1026" s="23">
        <v>32807</v>
      </c>
      <c r="Q1026" s="24">
        <v>0</v>
      </c>
      <c r="S1026" s="23"/>
      <c r="W1026" s="23">
        <v>33167</v>
      </c>
      <c r="X1026" s="1">
        <f>[1]CalculateLowerTotal!N1026</f>
        <v>37592674053.413666</v>
      </c>
    </row>
    <row r="1027" spans="1:24" x14ac:dyDescent="0.3">
      <c r="A1027" s="17">
        <v>33168</v>
      </c>
      <c r="B1027" s="1">
        <v>4809366842.1219692</v>
      </c>
      <c r="C1027" s="1"/>
      <c r="D1027" s="21">
        <v>33136</v>
      </c>
      <c r="E1027" s="22">
        <v>0</v>
      </c>
      <c r="G1027" s="23">
        <v>32331</v>
      </c>
      <c r="H1027" s="24">
        <v>0</v>
      </c>
      <c r="I1027" s="24"/>
      <c r="J1027" s="23">
        <v>33168</v>
      </c>
      <c r="K1027" s="25">
        <v>16801025111.662703</v>
      </c>
      <c r="L1027" s="25"/>
      <c r="M1027" s="23">
        <v>33136</v>
      </c>
      <c r="N1027" s="25">
        <v>0</v>
      </c>
      <c r="O1027" s="25"/>
      <c r="P1027" s="23">
        <v>32808</v>
      </c>
      <c r="Q1027" s="24">
        <v>0</v>
      </c>
      <c r="S1027" s="23"/>
      <c r="W1027" s="23">
        <v>33168</v>
      </c>
      <c r="X1027" s="1">
        <f>[1]CalculateLowerTotal!N1027</f>
        <v>90786316318.821045</v>
      </c>
    </row>
    <row r="1028" spans="1:24" x14ac:dyDescent="0.3">
      <c r="A1028" s="17">
        <v>33169</v>
      </c>
      <c r="B1028" s="1">
        <v>636301353714.70508</v>
      </c>
      <c r="C1028" s="1"/>
      <c r="D1028" s="21">
        <v>33137</v>
      </c>
      <c r="E1028" s="22">
        <v>0</v>
      </c>
      <c r="G1028" s="23">
        <v>32332</v>
      </c>
      <c r="H1028" s="24">
        <v>0</v>
      </c>
      <c r="I1028" s="24"/>
      <c r="J1028" s="23">
        <v>33169</v>
      </c>
      <c r="K1028" s="25">
        <v>3305988381449.8022</v>
      </c>
      <c r="L1028" s="25"/>
      <c r="M1028" s="23">
        <v>33137</v>
      </c>
      <c r="N1028" s="25">
        <v>0</v>
      </c>
      <c r="O1028" s="25"/>
      <c r="P1028" s="23">
        <v>32809</v>
      </c>
      <c r="Q1028" s="24">
        <v>0</v>
      </c>
      <c r="S1028" s="23"/>
      <c r="W1028" s="23">
        <v>33169</v>
      </c>
      <c r="X1028" s="1">
        <f>[1]CalculateLowerTotal!N1028</f>
        <v>4665635575782.5488</v>
      </c>
    </row>
    <row r="1029" spans="1:24" x14ac:dyDescent="0.3">
      <c r="A1029" s="17">
        <v>33170</v>
      </c>
      <c r="B1029" s="1">
        <v>470311013213.27014</v>
      </c>
      <c r="C1029" s="1"/>
      <c r="D1029" s="21">
        <v>33139</v>
      </c>
      <c r="E1029" s="22">
        <v>0</v>
      </c>
      <c r="G1029" s="23">
        <v>32358</v>
      </c>
      <c r="H1029" s="24">
        <v>0</v>
      </c>
      <c r="I1029" s="24"/>
      <c r="J1029" s="23">
        <v>33170</v>
      </c>
      <c r="K1029" s="25">
        <v>560823125641.69421</v>
      </c>
      <c r="L1029" s="25"/>
      <c r="M1029" s="23">
        <v>33139</v>
      </c>
      <c r="N1029" s="25">
        <v>0</v>
      </c>
      <c r="O1029" s="25"/>
      <c r="P1029" s="23">
        <v>32810</v>
      </c>
      <c r="Q1029" s="24">
        <v>0</v>
      </c>
      <c r="S1029" s="23"/>
      <c r="W1029" s="23">
        <v>33170</v>
      </c>
      <c r="X1029" s="1">
        <f>[1]CalculateLowerTotal!N1029</f>
        <v>583183418959.77856</v>
      </c>
    </row>
    <row r="1030" spans="1:24" x14ac:dyDescent="0.3">
      <c r="A1030" s="17">
        <v>33171</v>
      </c>
      <c r="B1030" s="1">
        <v>304318148482.24152</v>
      </c>
      <c r="C1030" s="1"/>
      <c r="D1030" s="21">
        <v>33140</v>
      </c>
      <c r="E1030" s="22">
        <v>0</v>
      </c>
      <c r="G1030" s="23">
        <v>32359</v>
      </c>
      <c r="H1030" s="24">
        <v>0</v>
      </c>
      <c r="I1030" s="24"/>
      <c r="J1030" s="23">
        <v>33171</v>
      </c>
      <c r="K1030" s="25">
        <v>306364685116.39252</v>
      </c>
      <c r="L1030" s="25"/>
      <c r="M1030" s="23">
        <v>33140</v>
      </c>
      <c r="N1030" s="25">
        <v>0</v>
      </c>
      <c r="O1030" s="25"/>
      <c r="P1030" s="23">
        <v>32819</v>
      </c>
      <c r="Q1030" s="24">
        <v>0</v>
      </c>
      <c r="S1030" s="23"/>
      <c r="W1030" s="23">
        <v>33171</v>
      </c>
      <c r="X1030" s="1">
        <f>[1]CalculateLowerTotal!N1030</f>
        <v>303745944415.82391</v>
      </c>
    </row>
    <row r="1031" spans="1:24" x14ac:dyDescent="0.3">
      <c r="A1031" s="17">
        <v>33172</v>
      </c>
      <c r="B1031" s="1">
        <v>253137667282.82657</v>
      </c>
      <c r="C1031" s="1"/>
      <c r="D1031" s="21">
        <v>33141</v>
      </c>
      <c r="E1031" s="22">
        <v>0</v>
      </c>
      <c r="G1031" s="23">
        <v>32360</v>
      </c>
      <c r="H1031" s="24">
        <v>0</v>
      </c>
      <c r="I1031" s="24"/>
      <c r="J1031" s="23">
        <v>33172</v>
      </c>
      <c r="K1031" s="25">
        <v>253536591649.49695</v>
      </c>
      <c r="L1031" s="25"/>
      <c r="M1031" s="23">
        <v>33141</v>
      </c>
      <c r="N1031" s="25">
        <v>0</v>
      </c>
      <c r="O1031" s="25"/>
      <c r="P1031" s="23">
        <v>32825</v>
      </c>
      <c r="Q1031" s="24">
        <v>0</v>
      </c>
      <c r="S1031" s="23"/>
      <c r="W1031" s="23">
        <v>33172</v>
      </c>
      <c r="X1031" s="1">
        <f>[1]CalculateLowerTotal!N1031</f>
        <v>251068776927.40692</v>
      </c>
    </row>
    <row r="1032" spans="1:24" x14ac:dyDescent="0.3">
      <c r="A1032" s="17">
        <v>33173</v>
      </c>
      <c r="B1032" s="1">
        <v>217172841084.55124</v>
      </c>
      <c r="C1032" s="1"/>
      <c r="D1032" s="21">
        <v>33143</v>
      </c>
      <c r="E1032" s="22">
        <v>0</v>
      </c>
      <c r="G1032" s="23">
        <v>32369</v>
      </c>
      <c r="H1032" s="24">
        <v>0</v>
      </c>
      <c r="I1032" s="24"/>
      <c r="J1032" s="23">
        <v>33173</v>
      </c>
      <c r="K1032" s="25">
        <v>217342247313.62051</v>
      </c>
      <c r="L1032" s="25"/>
      <c r="M1032" s="23">
        <v>33143</v>
      </c>
      <c r="N1032" s="25">
        <v>0</v>
      </c>
      <c r="O1032" s="25"/>
      <c r="P1032" s="23">
        <v>32833</v>
      </c>
      <c r="Q1032" s="24">
        <v>0</v>
      </c>
      <c r="S1032" s="23"/>
      <c r="W1032" s="23">
        <v>33173</v>
      </c>
      <c r="X1032" s="1">
        <f>[1]CalculateLowerTotal!N1032</f>
        <v>215185130301.20276</v>
      </c>
    </row>
    <row r="1033" spans="1:24" x14ac:dyDescent="0.3">
      <c r="A1033" s="17">
        <v>33174</v>
      </c>
      <c r="B1033" s="1">
        <v>177058130162.2612</v>
      </c>
      <c r="C1033" s="1"/>
      <c r="D1033" s="21">
        <v>33144</v>
      </c>
      <c r="E1033" s="22">
        <v>0</v>
      </c>
      <c r="G1033" s="23">
        <v>32429</v>
      </c>
      <c r="H1033" s="24">
        <v>0</v>
      </c>
      <c r="I1033" s="24"/>
      <c r="J1033" s="23">
        <v>33174</v>
      </c>
      <c r="K1033" s="25">
        <v>177123706768.06265</v>
      </c>
      <c r="L1033" s="25"/>
      <c r="M1033" s="23">
        <v>33144</v>
      </c>
      <c r="N1033" s="25">
        <v>0</v>
      </c>
      <c r="O1033" s="25"/>
      <c r="P1033" s="23">
        <v>32844</v>
      </c>
      <c r="Q1033" s="24">
        <v>0</v>
      </c>
      <c r="S1033" s="23"/>
      <c r="W1033" s="23">
        <v>33174</v>
      </c>
      <c r="X1033" s="1">
        <f>[1]CalculateLowerTotal!N1033</f>
        <v>175352469700.38202</v>
      </c>
    </row>
    <row r="1034" spans="1:24" x14ac:dyDescent="0.3">
      <c r="A1034" s="17">
        <v>33175</v>
      </c>
      <c r="B1034" s="1">
        <v>142476430590.02139</v>
      </c>
      <c r="C1034" s="1"/>
      <c r="D1034" s="21">
        <v>33145</v>
      </c>
      <c r="E1034" s="22">
        <v>0</v>
      </c>
      <c r="G1034" s="23">
        <v>32430</v>
      </c>
      <c r="H1034" s="24">
        <v>0</v>
      </c>
      <c r="I1034" s="24"/>
      <c r="J1034" s="23">
        <v>33175</v>
      </c>
      <c r="K1034" s="25">
        <v>142531077761.52261</v>
      </c>
      <c r="L1034" s="25"/>
      <c r="M1034" s="23">
        <v>33145</v>
      </c>
      <c r="N1034" s="25">
        <v>0</v>
      </c>
      <c r="O1034" s="25"/>
      <c r="P1034" s="23">
        <v>32845</v>
      </c>
      <c r="Q1034" s="24">
        <v>0</v>
      </c>
      <c r="S1034" s="23"/>
      <c r="W1034" s="23">
        <v>33175</v>
      </c>
      <c r="X1034" s="1">
        <f>[1]CalculateLowerTotal!N1034</f>
        <v>141105766983.90738</v>
      </c>
    </row>
    <row r="1035" spans="1:24" x14ac:dyDescent="0.3">
      <c r="A1035" s="17">
        <v>33176</v>
      </c>
      <c r="B1035" s="1">
        <v>96828708317.680435</v>
      </c>
      <c r="C1035" s="1"/>
      <c r="D1035" s="21">
        <v>33147</v>
      </c>
      <c r="E1035" s="22">
        <v>0</v>
      </c>
      <c r="G1035" s="23">
        <v>32431</v>
      </c>
      <c r="H1035" s="24">
        <v>0</v>
      </c>
      <c r="I1035" s="24"/>
      <c r="J1035" s="23">
        <v>33176</v>
      </c>
      <c r="K1035" s="25">
        <v>96828708317.680435</v>
      </c>
      <c r="L1035" s="25"/>
      <c r="M1035" s="23">
        <v>33147</v>
      </c>
      <c r="N1035" s="25">
        <v>0</v>
      </c>
      <c r="O1035" s="25"/>
      <c r="P1035" s="23">
        <v>32846</v>
      </c>
      <c r="Q1035" s="24">
        <v>0</v>
      </c>
      <c r="S1035" s="23"/>
      <c r="W1035" s="23">
        <v>33176</v>
      </c>
      <c r="X1035" s="1">
        <f>[1]CalculateLowerTotal!N1035</f>
        <v>95860421234.503632</v>
      </c>
    </row>
    <row r="1036" spans="1:24" x14ac:dyDescent="0.3">
      <c r="A1036" s="17">
        <v>33177</v>
      </c>
      <c r="B1036" s="1">
        <v>65013514420.466492</v>
      </c>
      <c r="C1036" s="1"/>
      <c r="D1036" s="21">
        <v>33148</v>
      </c>
      <c r="E1036" s="22">
        <v>0</v>
      </c>
      <c r="G1036" s="23">
        <v>32432</v>
      </c>
      <c r="H1036" s="24">
        <v>0</v>
      </c>
      <c r="I1036" s="24"/>
      <c r="J1036" s="23">
        <v>33177</v>
      </c>
      <c r="K1036" s="25">
        <v>65013514420.466492</v>
      </c>
      <c r="L1036" s="25"/>
      <c r="M1036" s="23">
        <v>33148</v>
      </c>
      <c r="N1036" s="25">
        <v>0</v>
      </c>
      <c r="O1036" s="25"/>
      <c r="P1036" s="23">
        <v>32847</v>
      </c>
      <c r="Q1036" s="24">
        <v>0</v>
      </c>
      <c r="S1036" s="23"/>
      <c r="W1036" s="23">
        <v>33177</v>
      </c>
      <c r="X1036" s="1">
        <f>[1]CalculateLowerTotal!N1036</f>
        <v>64363379276.261826</v>
      </c>
    </row>
    <row r="1037" spans="1:24" x14ac:dyDescent="0.3">
      <c r="A1037" s="17">
        <v>33178</v>
      </c>
      <c r="B1037" s="1">
        <v>49797606996.353065</v>
      </c>
      <c r="C1037" s="1"/>
      <c r="D1037" s="21">
        <v>33149</v>
      </c>
      <c r="E1037" s="22">
        <v>0</v>
      </c>
      <c r="G1037" s="23">
        <v>32433</v>
      </c>
      <c r="H1037" s="24">
        <v>0</v>
      </c>
      <c r="I1037" s="24"/>
      <c r="J1037" s="23">
        <v>33178</v>
      </c>
      <c r="K1037" s="25">
        <v>49797606996.353065</v>
      </c>
      <c r="L1037" s="25"/>
      <c r="M1037" s="23">
        <v>33149</v>
      </c>
      <c r="N1037" s="25">
        <v>0</v>
      </c>
      <c r="O1037" s="25"/>
      <c r="P1037" s="23">
        <v>32862</v>
      </c>
      <c r="Q1037" s="24">
        <v>0</v>
      </c>
      <c r="S1037" s="23"/>
      <c r="W1037" s="23">
        <v>33178</v>
      </c>
      <c r="X1037" s="1">
        <f>[1]CalculateLowerTotal!N1037</f>
        <v>49299630926.389534</v>
      </c>
    </row>
    <row r="1038" spans="1:24" x14ac:dyDescent="0.3">
      <c r="A1038" s="17">
        <v>33179</v>
      </c>
      <c r="B1038" s="1">
        <v>41498089971.270851</v>
      </c>
      <c r="C1038" s="1"/>
      <c r="D1038" s="21">
        <v>33151</v>
      </c>
      <c r="E1038" s="22">
        <v>0</v>
      </c>
      <c r="G1038" s="23">
        <v>32482</v>
      </c>
      <c r="H1038" s="24">
        <v>0</v>
      </c>
      <c r="I1038" s="24"/>
      <c r="J1038" s="23">
        <v>33179</v>
      </c>
      <c r="K1038" s="25">
        <v>41498089971.270851</v>
      </c>
      <c r="L1038" s="25"/>
      <c r="M1038" s="23">
        <v>33151</v>
      </c>
      <c r="N1038" s="25">
        <v>0</v>
      </c>
      <c r="O1038" s="25"/>
      <c r="P1038" s="23">
        <v>32863</v>
      </c>
      <c r="Q1038" s="24">
        <v>0</v>
      </c>
      <c r="S1038" s="23"/>
      <c r="W1038" s="23">
        <v>33179</v>
      </c>
      <c r="X1038" s="1">
        <f>[1]CalculateLowerTotal!N1038</f>
        <v>41083109071.558144</v>
      </c>
    </row>
    <row r="1039" spans="1:24" x14ac:dyDescent="0.3">
      <c r="A1039" s="17">
        <v>33180</v>
      </c>
      <c r="B1039" s="1">
        <v>5645790909.6166096</v>
      </c>
      <c r="C1039" s="1"/>
      <c r="D1039" s="21">
        <v>33152</v>
      </c>
      <c r="E1039" s="22">
        <v>0</v>
      </c>
      <c r="G1039" s="23">
        <v>32483</v>
      </c>
      <c r="H1039" s="24">
        <v>0</v>
      </c>
      <c r="I1039" s="24"/>
      <c r="J1039" s="23">
        <v>33180</v>
      </c>
      <c r="K1039" s="25">
        <v>5645790909.6166096</v>
      </c>
      <c r="L1039" s="25"/>
      <c r="M1039" s="23">
        <v>33152</v>
      </c>
      <c r="N1039" s="25">
        <v>0</v>
      </c>
      <c r="O1039" s="25"/>
      <c r="P1039" s="23">
        <v>32864</v>
      </c>
      <c r="Q1039" s="24">
        <v>0</v>
      </c>
      <c r="S1039" s="23"/>
      <c r="W1039" s="23">
        <v>33180</v>
      </c>
      <c r="X1039" s="1">
        <f>[1]CalculateLowerTotal!N1039</f>
        <v>5589333000.520443</v>
      </c>
    </row>
    <row r="1040" spans="1:24" x14ac:dyDescent="0.3">
      <c r="A1040" s="17">
        <v>33181</v>
      </c>
      <c r="B1040" s="1">
        <v>5018487168.1893406</v>
      </c>
      <c r="C1040" s="1"/>
      <c r="D1040" s="21">
        <v>33153</v>
      </c>
      <c r="E1040" s="22">
        <v>0</v>
      </c>
      <c r="G1040" s="23">
        <v>32484</v>
      </c>
      <c r="H1040" s="24">
        <v>0</v>
      </c>
      <c r="I1040" s="24"/>
      <c r="J1040" s="23">
        <v>33181</v>
      </c>
      <c r="K1040" s="25">
        <v>5018487168.1893406</v>
      </c>
      <c r="L1040" s="25"/>
      <c r="M1040" s="23">
        <v>33153</v>
      </c>
      <c r="N1040" s="25">
        <v>0</v>
      </c>
      <c r="O1040" s="25"/>
      <c r="P1040" s="23">
        <v>32865</v>
      </c>
      <c r="Q1040" s="24">
        <v>0</v>
      </c>
      <c r="S1040" s="23"/>
      <c r="W1040" s="23">
        <v>33181</v>
      </c>
      <c r="X1040" s="1">
        <f>[1]CalculateLowerTotal!N1040</f>
        <v>4968302296.5074472</v>
      </c>
    </row>
    <row r="1041" spans="1:24" x14ac:dyDescent="0.3">
      <c r="A1041" s="17">
        <v>33182</v>
      </c>
      <c r="B1041" s="1">
        <v>5018487168.1893406</v>
      </c>
      <c r="C1041" s="1"/>
      <c r="D1041" s="21">
        <v>33154</v>
      </c>
      <c r="E1041" s="22">
        <v>0</v>
      </c>
      <c r="G1041" s="23">
        <v>32485</v>
      </c>
      <c r="H1041" s="24">
        <v>0</v>
      </c>
      <c r="I1041" s="24"/>
      <c r="J1041" s="23">
        <v>33182</v>
      </c>
      <c r="K1041" s="25">
        <v>5018487168.1893406</v>
      </c>
      <c r="L1041" s="25"/>
      <c r="M1041" s="23">
        <v>33154</v>
      </c>
      <c r="N1041" s="25">
        <v>0</v>
      </c>
      <c r="O1041" s="25"/>
      <c r="P1041" s="23">
        <v>32866</v>
      </c>
      <c r="Q1041" s="24">
        <v>0</v>
      </c>
      <c r="S1041" s="23"/>
      <c r="W1041" s="23">
        <v>33182</v>
      </c>
      <c r="X1041" s="1">
        <f>[1]CalculateLowerTotal!N1041</f>
        <v>4968302296.5074472</v>
      </c>
    </row>
    <row r="1042" spans="1:24" x14ac:dyDescent="0.3">
      <c r="A1042" s="17">
        <v>33183</v>
      </c>
      <c r="B1042" s="1">
        <v>48414227947.358315</v>
      </c>
      <c r="C1042" s="1"/>
      <c r="D1042" s="21">
        <v>33155</v>
      </c>
      <c r="E1042" s="22">
        <v>0</v>
      </c>
      <c r="G1042" s="23">
        <v>32493</v>
      </c>
      <c r="H1042" s="24">
        <v>0</v>
      </c>
      <c r="I1042" s="24"/>
      <c r="J1042" s="23">
        <v>33183</v>
      </c>
      <c r="K1042" s="25">
        <v>68652625437.116814</v>
      </c>
      <c r="L1042" s="25"/>
      <c r="M1042" s="23">
        <v>33155</v>
      </c>
      <c r="N1042" s="25">
        <v>0</v>
      </c>
      <c r="O1042" s="25"/>
      <c r="P1042" s="23">
        <v>32867</v>
      </c>
      <c r="Q1042" s="24">
        <v>0</v>
      </c>
      <c r="S1042" s="23"/>
      <c r="W1042" s="23">
        <v>33183</v>
      </c>
      <c r="X1042" s="1">
        <f>[1]CalculateLowerTotal!N1042</f>
        <v>105556326685.50052</v>
      </c>
    </row>
    <row r="1043" spans="1:24" x14ac:dyDescent="0.3">
      <c r="A1043" s="17">
        <v>33184</v>
      </c>
      <c r="B1043" s="1">
        <v>5227578875.8695011</v>
      </c>
      <c r="C1043" s="1"/>
      <c r="D1043" s="21">
        <v>33160</v>
      </c>
      <c r="E1043" s="22">
        <v>0</v>
      </c>
      <c r="G1043" s="23">
        <v>32494</v>
      </c>
      <c r="H1043" s="24">
        <v>0</v>
      </c>
      <c r="I1043" s="24"/>
      <c r="J1043" s="23">
        <v>33184</v>
      </c>
      <c r="K1043" s="25">
        <v>6181172048.5851431</v>
      </c>
      <c r="L1043" s="25"/>
      <c r="M1043" s="23">
        <v>33160</v>
      </c>
      <c r="N1043" s="25">
        <v>0</v>
      </c>
      <c r="O1043" s="25"/>
      <c r="P1043" s="23">
        <v>32871</v>
      </c>
      <c r="Q1043" s="24">
        <v>0</v>
      </c>
      <c r="S1043" s="23"/>
      <c r="W1043" s="23">
        <v>33184</v>
      </c>
      <c r="X1043" s="1">
        <f>[1]CalculateLowerTotal!N1043</f>
        <v>6335990023.8910141</v>
      </c>
    </row>
    <row r="1044" spans="1:24" x14ac:dyDescent="0.3">
      <c r="A1044" s="17">
        <v>33185</v>
      </c>
      <c r="B1044" s="1">
        <v>4809366842.1219692</v>
      </c>
      <c r="C1044" s="1"/>
      <c r="D1044" s="21">
        <v>33161</v>
      </c>
      <c r="E1044" s="22">
        <v>0</v>
      </c>
      <c r="G1044" s="23">
        <v>32495</v>
      </c>
      <c r="H1044" s="24">
        <v>0</v>
      </c>
      <c r="I1044" s="24"/>
      <c r="J1044" s="23">
        <v>33185</v>
      </c>
      <c r="K1044" s="25">
        <v>5063476193.7774887</v>
      </c>
      <c r="L1044" s="25"/>
      <c r="M1044" s="23">
        <v>33161</v>
      </c>
      <c r="N1044" s="25">
        <v>0</v>
      </c>
      <c r="O1044" s="25"/>
      <c r="P1044" s="23">
        <v>32886</v>
      </c>
      <c r="Q1044" s="24">
        <v>0</v>
      </c>
      <c r="S1044" s="23"/>
      <c r="W1044" s="23">
        <v>33185</v>
      </c>
      <c r="X1044" s="1">
        <f>[1]CalculateLowerTotal!N1044</f>
        <v>5064087165.5262251</v>
      </c>
    </row>
    <row r="1045" spans="1:24" x14ac:dyDescent="0.3">
      <c r="A1045" s="17">
        <v>33186</v>
      </c>
      <c r="B1045" s="1">
        <v>4600275134.442667</v>
      </c>
      <c r="C1045" s="1"/>
      <c r="D1045" s="21">
        <v>33162</v>
      </c>
      <c r="E1045" s="22">
        <v>0</v>
      </c>
      <c r="G1045" s="23">
        <v>32496</v>
      </c>
      <c r="H1045" s="24">
        <v>0</v>
      </c>
      <c r="I1045" s="24"/>
      <c r="J1045" s="23">
        <v>33186</v>
      </c>
      <c r="K1045" s="25">
        <v>7699885093.5575867</v>
      </c>
      <c r="L1045" s="25"/>
      <c r="M1045" s="23">
        <v>33162</v>
      </c>
      <c r="N1045" s="25">
        <v>0</v>
      </c>
      <c r="O1045" s="25"/>
      <c r="P1045" s="23">
        <v>32887</v>
      </c>
      <c r="Q1045" s="24">
        <v>0</v>
      </c>
      <c r="S1045" s="23"/>
      <c r="W1045" s="23">
        <v>33186</v>
      </c>
      <c r="X1045" s="1">
        <f>[1]CalculateLowerTotal!N1045</f>
        <v>33763636594.656502</v>
      </c>
    </row>
    <row r="1046" spans="1:24" x14ac:dyDescent="0.3">
      <c r="A1046" s="17">
        <v>33187</v>
      </c>
      <c r="B1046" s="1">
        <v>1085862943307.9515</v>
      </c>
      <c r="C1046" s="1"/>
      <c r="D1046" s="21">
        <v>33163</v>
      </c>
      <c r="E1046" s="22">
        <v>0</v>
      </c>
      <c r="G1046" s="23">
        <v>32497</v>
      </c>
      <c r="H1046" s="24">
        <v>0</v>
      </c>
      <c r="I1046" s="24"/>
      <c r="J1046" s="23">
        <v>33187</v>
      </c>
      <c r="K1046" s="25">
        <v>2478407026218.1475</v>
      </c>
      <c r="L1046" s="25"/>
      <c r="M1046" s="23">
        <v>33163</v>
      </c>
      <c r="N1046" s="25">
        <v>0</v>
      </c>
      <c r="O1046" s="25"/>
      <c r="P1046" s="23">
        <v>32924</v>
      </c>
      <c r="Q1046" s="24">
        <v>0</v>
      </c>
      <c r="S1046" s="23"/>
      <c r="W1046" s="23">
        <v>33187</v>
      </c>
      <c r="X1046" s="1">
        <f>[1]CalculateLowerTotal!N1046</f>
        <v>3826025557907.2969</v>
      </c>
    </row>
    <row r="1047" spans="1:24" x14ac:dyDescent="0.3">
      <c r="A1047" s="17">
        <v>33188</v>
      </c>
      <c r="B1047" s="1">
        <v>294635252408.17438</v>
      </c>
      <c r="C1047" s="1"/>
      <c r="D1047" s="21">
        <v>33165</v>
      </c>
      <c r="E1047" s="22">
        <v>0</v>
      </c>
      <c r="G1047" s="23">
        <v>32529</v>
      </c>
      <c r="H1047" s="24">
        <v>0</v>
      </c>
      <c r="I1047" s="24"/>
      <c r="J1047" s="23">
        <v>33188</v>
      </c>
      <c r="K1047" s="25">
        <v>330951031157.31592</v>
      </c>
      <c r="L1047" s="25"/>
      <c r="M1047" s="23">
        <v>33165</v>
      </c>
      <c r="N1047" s="25">
        <v>0</v>
      </c>
      <c r="O1047" s="25"/>
      <c r="P1047" s="23">
        <v>32925</v>
      </c>
      <c r="Q1047" s="24">
        <v>0</v>
      </c>
      <c r="S1047" s="23"/>
      <c r="W1047" s="23">
        <v>33188</v>
      </c>
      <c r="X1047" s="1">
        <f>[1]CalculateLowerTotal!N1047</f>
        <v>339120565471.70801</v>
      </c>
    </row>
    <row r="1048" spans="1:24" x14ac:dyDescent="0.3">
      <c r="A1048" s="17">
        <v>33189</v>
      </c>
      <c r="B1048" s="1">
        <v>206106565961.49661</v>
      </c>
      <c r="C1048" s="1"/>
      <c r="D1048" s="21">
        <v>33166</v>
      </c>
      <c r="E1048" s="22">
        <v>0</v>
      </c>
      <c r="G1048" s="23">
        <v>32530</v>
      </c>
      <c r="H1048" s="24">
        <v>0</v>
      </c>
      <c r="I1048" s="24"/>
      <c r="J1048" s="23">
        <v>33189</v>
      </c>
      <c r="K1048" s="25">
        <v>207341592080.16699</v>
      </c>
      <c r="L1048" s="25"/>
      <c r="M1048" s="23">
        <v>33166</v>
      </c>
      <c r="N1048" s="25">
        <v>0</v>
      </c>
      <c r="O1048" s="25"/>
      <c r="P1048" s="23">
        <v>32939</v>
      </c>
      <c r="Q1048" s="24">
        <v>0</v>
      </c>
      <c r="S1048" s="23"/>
      <c r="W1048" s="23">
        <v>33189</v>
      </c>
      <c r="X1048" s="1">
        <f>[1]CalculateLowerTotal!N1048</f>
        <v>205529063537.47012</v>
      </c>
    </row>
    <row r="1049" spans="1:24" x14ac:dyDescent="0.3">
      <c r="A1049" s="17">
        <v>33190</v>
      </c>
      <c r="B1049" s="1">
        <v>167375234088.198</v>
      </c>
      <c r="C1049" s="1"/>
      <c r="D1049" s="21">
        <v>33167</v>
      </c>
      <c r="E1049" s="22">
        <v>0</v>
      </c>
      <c r="G1049" s="23">
        <v>32531</v>
      </c>
      <c r="H1049" s="24">
        <v>0</v>
      </c>
      <c r="I1049" s="24"/>
      <c r="J1049" s="23">
        <v>33190</v>
      </c>
      <c r="K1049" s="25">
        <v>167675793538.21402</v>
      </c>
      <c r="L1049" s="25"/>
      <c r="M1049" s="23">
        <v>33167</v>
      </c>
      <c r="N1049" s="25">
        <v>0</v>
      </c>
      <c r="O1049" s="25"/>
      <c r="P1049" s="23">
        <v>32940</v>
      </c>
      <c r="Q1049" s="24">
        <v>0</v>
      </c>
      <c r="S1049" s="23"/>
      <c r="W1049" s="23">
        <v>33190</v>
      </c>
      <c r="X1049" s="1">
        <f>[1]CalculateLowerTotal!N1049</f>
        <v>166054940039.58081</v>
      </c>
    </row>
    <row r="1050" spans="1:24" x14ac:dyDescent="0.3">
      <c r="A1050" s="17">
        <v>33191</v>
      </c>
      <c r="B1050" s="1">
        <v>125877144116.91692</v>
      </c>
      <c r="C1050" s="1"/>
      <c r="D1050" s="21">
        <v>33170</v>
      </c>
      <c r="E1050" s="22">
        <v>0</v>
      </c>
      <c r="G1050" s="23">
        <v>32532</v>
      </c>
      <c r="H1050" s="24">
        <v>0</v>
      </c>
      <c r="I1050" s="24"/>
      <c r="J1050" s="23">
        <v>33191</v>
      </c>
      <c r="K1050" s="25">
        <v>126008297326.33295</v>
      </c>
      <c r="L1050" s="25"/>
      <c r="M1050" s="23">
        <v>33170</v>
      </c>
      <c r="N1050" s="25">
        <v>0</v>
      </c>
      <c r="O1050" s="25"/>
      <c r="P1050" s="23">
        <v>32946</v>
      </c>
      <c r="Q1050" s="24">
        <v>0</v>
      </c>
      <c r="S1050" s="23"/>
      <c r="W1050" s="23">
        <v>33191</v>
      </c>
      <c r="X1050" s="1">
        <f>[1]CalculateLowerTotal!N1050</f>
        <v>124750543704.60081</v>
      </c>
    </row>
    <row r="1051" spans="1:24" x14ac:dyDescent="0.3">
      <c r="A1051" s="17">
        <v>33192</v>
      </c>
      <c r="B1051" s="1">
        <v>88528938869.649902</v>
      </c>
      <c r="C1051" s="1"/>
      <c r="D1051" s="21">
        <v>33171</v>
      </c>
      <c r="E1051" s="22">
        <v>0</v>
      </c>
      <c r="G1051" s="23">
        <v>32533</v>
      </c>
      <c r="H1051" s="24">
        <v>0</v>
      </c>
      <c r="I1051" s="24"/>
      <c r="J1051" s="23">
        <v>33192</v>
      </c>
      <c r="K1051" s="25">
        <v>88594515475.451355</v>
      </c>
      <c r="L1051" s="25"/>
      <c r="M1051" s="23">
        <v>33171</v>
      </c>
      <c r="N1051" s="25">
        <v>0</v>
      </c>
      <c r="O1051" s="25"/>
      <c r="P1051" s="23">
        <v>32947</v>
      </c>
      <c r="Q1051" s="24">
        <v>0</v>
      </c>
      <c r="S1051" s="23"/>
      <c r="W1051" s="23">
        <v>33192</v>
      </c>
      <c r="X1051" s="1">
        <f>[1]CalculateLowerTotal!N1051</f>
        <v>87708570320.696838</v>
      </c>
    </row>
    <row r="1052" spans="1:24" x14ac:dyDescent="0.3">
      <c r="A1052" s="17">
        <v>33193</v>
      </c>
      <c r="B1052" s="1">
        <v>65013514420.466492</v>
      </c>
      <c r="C1052" s="1"/>
      <c r="D1052" s="21">
        <v>33172</v>
      </c>
      <c r="E1052" s="22">
        <v>0</v>
      </c>
      <c r="G1052" s="23">
        <v>32623</v>
      </c>
      <c r="H1052" s="24">
        <v>0</v>
      </c>
      <c r="I1052" s="24"/>
      <c r="J1052" s="23">
        <v>33193</v>
      </c>
      <c r="K1052" s="25">
        <v>65049035081.942276</v>
      </c>
      <c r="L1052" s="25"/>
      <c r="M1052" s="23">
        <v>33172</v>
      </c>
      <c r="N1052" s="25">
        <v>0</v>
      </c>
      <c r="O1052" s="25"/>
      <c r="P1052" s="23">
        <v>32989</v>
      </c>
      <c r="Q1052" s="24">
        <v>0</v>
      </c>
      <c r="S1052" s="23"/>
      <c r="W1052" s="23">
        <v>33193</v>
      </c>
      <c r="X1052" s="1">
        <f>[1]CalculateLowerTotal!N1052</f>
        <v>64398544731.122856</v>
      </c>
    </row>
    <row r="1053" spans="1:24" x14ac:dyDescent="0.3">
      <c r="A1053" s="17">
        <v>33194</v>
      </c>
      <c r="B1053" s="1">
        <v>84379306568.592056</v>
      </c>
      <c r="C1053" s="1"/>
      <c r="D1053" s="21">
        <v>33173</v>
      </c>
      <c r="E1053" s="22">
        <v>0</v>
      </c>
      <c r="G1053" s="23">
        <v>32624</v>
      </c>
      <c r="H1053" s="24">
        <v>0</v>
      </c>
      <c r="I1053" s="24"/>
      <c r="J1053" s="23">
        <v>33194</v>
      </c>
      <c r="K1053" s="25">
        <v>164062417815.59558</v>
      </c>
      <c r="L1053" s="25"/>
      <c r="M1053" s="23">
        <v>33173</v>
      </c>
      <c r="N1053" s="25">
        <v>0</v>
      </c>
      <c r="O1053" s="25"/>
      <c r="P1053" s="23">
        <v>32990</v>
      </c>
      <c r="Q1053" s="24">
        <v>0</v>
      </c>
      <c r="S1053" s="23"/>
      <c r="W1053" s="23">
        <v>33194</v>
      </c>
      <c r="X1053" s="1">
        <f>[1]CalculateLowerTotal!N1053</f>
        <v>257276042648.56201</v>
      </c>
    </row>
    <row r="1054" spans="1:24" x14ac:dyDescent="0.3">
      <c r="A1054" s="17">
        <v>33195</v>
      </c>
      <c r="B1054" s="1">
        <v>52564112671.378105</v>
      </c>
      <c r="C1054" s="1"/>
      <c r="D1054" s="21">
        <v>33174</v>
      </c>
      <c r="E1054" s="22">
        <v>0</v>
      </c>
      <c r="G1054" s="23">
        <v>32625</v>
      </c>
      <c r="H1054" s="24">
        <v>0</v>
      </c>
      <c r="I1054" s="24"/>
      <c r="J1054" s="23">
        <v>33195</v>
      </c>
      <c r="K1054" s="25">
        <v>54528678538.535835</v>
      </c>
      <c r="L1054" s="25"/>
      <c r="M1054" s="23">
        <v>33174</v>
      </c>
      <c r="N1054" s="25">
        <v>0</v>
      </c>
      <c r="O1054" s="25"/>
      <c r="P1054" s="23">
        <v>32991</v>
      </c>
      <c r="Q1054" s="24">
        <v>0</v>
      </c>
      <c r="S1054" s="23"/>
      <c r="W1054" s="23">
        <v>33195</v>
      </c>
      <c r="X1054" s="1">
        <f>[1]CalculateLowerTotal!N1054</f>
        <v>54405004388.77272</v>
      </c>
    </row>
    <row r="1055" spans="1:24" x14ac:dyDescent="0.3">
      <c r="A1055" s="17">
        <v>33196</v>
      </c>
      <c r="B1055" s="1">
        <v>7109518718.5373964</v>
      </c>
      <c r="C1055" s="1"/>
      <c r="D1055" s="21">
        <v>33175</v>
      </c>
      <c r="E1055" s="22">
        <v>0</v>
      </c>
      <c r="G1055" s="23">
        <v>32626</v>
      </c>
      <c r="H1055" s="24">
        <v>0</v>
      </c>
      <c r="I1055" s="24"/>
      <c r="J1055" s="23">
        <v>33196</v>
      </c>
      <c r="K1055" s="25">
        <v>7502978367.6600599</v>
      </c>
      <c r="L1055" s="25"/>
      <c r="M1055" s="23">
        <v>33175</v>
      </c>
      <c r="N1055" s="25">
        <v>0</v>
      </c>
      <c r="O1055" s="25"/>
      <c r="P1055" s="23">
        <v>33032</v>
      </c>
      <c r="Q1055" s="24">
        <v>0</v>
      </c>
      <c r="S1055" s="23"/>
      <c r="W1055" s="23">
        <v>33196</v>
      </c>
      <c r="X1055" s="1">
        <f>[1]CalculateLowerTotal!N1055</f>
        <v>7493170426.8572006</v>
      </c>
    </row>
    <row r="1056" spans="1:24" x14ac:dyDescent="0.3">
      <c r="A1056" s="17">
        <v>33197</v>
      </c>
      <c r="B1056" s="1">
        <v>6482186358.7220221</v>
      </c>
      <c r="C1056" s="1"/>
      <c r="D1056" s="21">
        <v>33176</v>
      </c>
      <c r="E1056" s="22">
        <v>0</v>
      </c>
      <c r="G1056" s="23">
        <v>32662</v>
      </c>
      <c r="H1056" s="24">
        <v>0</v>
      </c>
      <c r="I1056" s="24"/>
      <c r="J1056" s="23">
        <v>33197</v>
      </c>
      <c r="K1056" s="25">
        <v>6651592587.7912931</v>
      </c>
      <c r="L1056" s="25"/>
      <c r="M1056" s="23">
        <v>33176</v>
      </c>
      <c r="N1056" s="25">
        <v>0</v>
      </c>
      <c r="O1056" s="25"/>
      <c r="P1056" s="23">
        <v>33038</v>
      </c>
      <c r="Q1056" s="24">
        <v>0</v>
      </c>
      <c r="S1056" s="23"/>
      <c r="W1056" s="23">
        <v>33197</v>
      </c>
      <c r="X1056" s="1">
        <f>[1]CalculateLowerTotal!N1056</f>
        <v>6599052771.1006107</v>
      </c>
    </row>
    <row r="1057" spans="1:24" x14ac:dyDescent="0.3">
      <c r="A1057" s="17">
        <v>33198</v>
      </c>
      <c r="B1057" s="1">
        <v>6064002943.363389</v>
      </c>
      <c r="C1057" s="1"/>
      <c r="D1057" s="21">
        <v>33177</v>
      </c>
      <c r="E1057" s="22">
        <v>0</v>
      </c>
      <c r="G1057" s="23">
        <v>32663</v>
      </c>
      <c r="H1057" s="24">
        <v>0</v>
      </c>
      <c r="I1057" s="24"/>
      <c r="J1057" s="23">
        <v>33198</v>
      </c>
      <c r="K1057" s="25">
        <v>6129579549.1648369</v>
      </c>
      <c r="L1057" s="25"/>
      <c r="M1057" s="23">
        <v>33177</v>
      </c>
      <c r="N1057" s="25">
        <v>0</v>
      </c>
      <c r="O1057" s="25"/>
      <c r="P1057" s="23">
        <v>33052</v>
      </c>
      <c r="Q1057" s="24">
        <v>0</v>
      </c>
      <c r="S1057" s="23"/>
      <c r="W1057" s="23">
        <v>33198</v>
      </c>
      <c r="X1057" s="1">
        <f>[1]CalculateLowerTotal!N1057</f>
        <v>6068283753.6731882</v>
      </c>
    </row>
    <row r="1058" spans="1:24" x14ac:dyDescent="0.3">
      <c r="A1058" s="17">
        <v>33199</v>
      </c>
      <c r="B1058" s="1">
        <v>6064002943.363389</v>
      </c>
      <c r="C1058" s="1"/>
      <c r="D1058" s="21">
        <v>33178</v>
      </c>
      <c r="E1058" s="22">
        <v>0</v>
      </c>
      <c r="G1058" s="23">
        <v>32690</v>
      </c>
      <c r="H1058" s="24">
        <v>0</v>
      </c>
      <c r="I1058" s="24"/>
      <c r="J1058" s="23">
        <v>33199</v>
      </c>
      <c r="K1058" s="25">
        <v>6115917756.2895346</v>
      </c>
      <c r="L1058" s="25"/>
      <c r="M1058" s="23">
        <v>33178</v>
      </c>
      <c r="N1058" s="25">
        <v>0</v>
      </c>
      <c r="O1058" s="25"/>
      <c r="P1058" s="23">
        <v>33064</v>
      </c>
      <c r="Q1058" s="24">
        <v>0</v>
      </c>
      <c r="S1058" s="23"/>
      <c r="W1058" s="23">
        <v>33199</v>
      </c>
      <c r="X1058" s="1">
        <f>[1]CalculateLowerTotal!N1058</f>
        <v>6054758578.7266388</v>
      </c>
    </row>
    <row r="1059" spans="1:24" x14ac:dyDescent="0.3">
      <c r="A1059" s="17">
        <v>33200</v>
      </c>
      <c r="B1059" s="1">
        <v>59480503070.415421</v>
      </c>
      <c r="C1059" s="1"/>
      <c r="D1059" s="21">
        <v>33179</v>
      </c>
      <c r="E1059" s="22">
        <v>0</v>
      </c>
      <c r="G1059" s="23">
        <v>32691</v>
      </c>
      <c r="H1059" s="24">
        <v>0</v>
      </c>
      <c r="I1059" s="24"/>
      <c r="J1059" s="23">
        <v>33200</v>
      </c>
      <c r="K1059" s="25">
        <v>125494946572.07132</v>
      </c>
      <c r="L1059" s="25"/>
      <c r="M1059" s="23">
        <v>33179</v>
      </c>
      <c r="N1059" s="25">
        <v>0</v>
      </c>
      <c r="O1059" s="25"/>
      <c r="P1059" s="23">
        <v>33074</v>
      </c>
      <c r="Q1059" s="24">
        <v>0</v>
      </c>
      <c r="S1059" s="23"/>
      <c r="W1059" s="23">
        <v>33200</v>
      </c>
      <c r="X1059" s="1">
        <f>[1]CalculateLowerTotal!N1059</f>
        <v>199534673455.47205</v>
      </c>
    </row>
    <row r="1060" spans="1:24" x14ac:dyDescent="0.3">
      <c r="A1060" s="17">
        <v>33201</v>
      </c>
      <c r="B1060" s="1">
        <v>6691306684.7905416</v>
      </c>
      <c r="C1060" s="1"/>
      <c r="D1060" s="21">
        <v>33180</v>
      </c>
      <c r="E1060" s="22">
        <v>0</v>
      </c>
      <c r="G1060" s="23">
        <v>32692</v>
      </c>
      <c r="H1060" s="24">
        <v>0</v>
      </c>
      <c r="I1060" s="24"/>
      <c r="J1060" s="23">
        <v>33201</v>
      </c>
      <c r="K1060" s="25">
        <v>8713252053.7941895</v>
      </c>
      <c r="L1060" s="25"/>
      <c r="M1060" s="23">
        <v>33180</v>
      </c>
      <c r="N1060" s="25">
        <v>0</v>
      </c>
      <c r="O1060" s="25"/>
      <c r="P1060" s="23">
        <v>33081</v>
      </c>
      <c r="Q1060" s="24">
        <v>0</v>
      </c>
      <c r="S1060" s="23"/>
      <c r="W1060" s="23">
        <v>33201</v>
      </c>
      <c r="X1060" s="1">
        <f>[1]CalculateLowerTotal!N1060</f>
        <v>9068696332.3203735</v>
      </c>
    </row>
    <row r="1061" spans="1:24" x14ac:dyDescent="0.3">
      <c r="A1061" s="17">
        <v>33202</v>
      </c>
      <c r="B1061" s="1">
        <v>6064002943.363389</v>
      </c>
      <c r="C1061" s="1"/>
      <c r="D1061" s="21">
        <v>33181</v>
      </c>
      <c r="E1061" s="22">
        <v>0</v>
      </c>
      <c r="G1061" s="23">
        <v>32726</v>
      </c>
      <c r="H1061" s="24">
        <v>0</v>
      </c>
      <c r="I1061" s="24"/>
      <c r="J1061" s="23">
        <v>33202</v>
      </c>
      <c r="K1061" s="25">
        <v>6462927310.033783</v>
      </c>
      <c r="L1061" s="25"/>
      <c r="M1061" s="23">
        <v>33181</v>
      </c>
      <c r="N1061" s="25">
        <v>0</v>
      </c>
      <c r="O1061" s="25"/>
      <c r="P1061" s="23">
        <v>33082</v>
      </c>
      <c r="Q1061" s="24">
        <v>0</v>
      </c>
      <c r="S1061" s="23"/>
      <c r="W1061" s="23">
        <v>33202</v>
      </c>
      <c r="X1061" s="1">
        <f>[1]CalculateLowerTotal!N1061</f>
        <v>6465849231.3383913</v>
      </c>
    </row>
    <row r="1062" spans="1:24" x14ac:dyDescent="0.3">
      <c r="A1062" s="17">
        <v>33203</v>
      </c>
      <c r="B1062" s="1">
        <v>5854882617.295908</v>
      </c>
      <c r="C1062" s="1"/>
      <c r="D1062" s="21">
        <v>33182</v>
      </c>
      <c r="E1062" s="22">
        <v>0</v>
      </c>
      <c r="G1062" s="23">
        <v>32727</v>
      </c>
      <c r="H1062" s="24">
        <v>0</v>
      </c>
      <c r="I1062" s="24"/>
      <c r="J1062" s="23">
        <v>33203</v>
      </c>
      <c r="K1062" s="25">
        <v>6027021204.940239</v>
      </c>
      <c r="L1062" s="25"/>
      <c r="M1062" s="23">
        <v>33182</v>
      </c>
      <c r="N1062" s="25">
        <v>0</v>
      </c>
      <c r="O1062" s="25"/>
      <c r="P1062" s="23">
        <v>33088</v>
      </c>
      <c r="Q1062" s="24">
        <v>0</v>
      </c>
      <c r="S1062" s="23"/>
      <c r="W1062" s="23">
        <v>33203</v>
      </c>
      <c r="X1062" s="1">
        <f>[1]CalculateLowerTotal!N1062</f>
        <v>5983056453.609272</v>
      </c>
    </row>
    <row r="1063" spans="1:24" x14ac:dyDescent="0.3">
      <c r="A1063" s="17">
        <v>33204</v>
      </c>
      <c r="B1063" s="1">
        <v>5854882617.295908</v>
      </c>
      <c r="C1063" s="1"/>
      <c r="D1063" s="21">
        <v>33184</v>
      </c>
      <c r="E1063" s="22">
        <v>0</v>
      </c>
      <c r="G1063" s="23">
        <v>32748</v>
      </c>
      <c r="H1063" s="24">
        <v>0</v>
      </c>
      <c r="I1063" s="24"/>
      <c r="J1063" s="23">
        <v>33204</v>
      </c>
      <c r="K1063" s="25">
        <v>5920459223.0973558</v>
      </c>
      <c r="L1063" s="25"/>
      <c r="M1063" s="23">
        <v>33184</v>
      </c>
      <c r="N1063" s="25">
        <v>0</v>
      </c>
      <c r="O1063" s="25"/>
      <c r="P1063" s="23">
        <v>33089</v>
      </c>
      <c r="Q1063" s="24">
        <v>0</v>
      </c>
      <c r="S1063" s="23"/>
      <c r="W1063" s="23">
        <v>33204</v>
      </c>
      <c r="X1063" s="1">
        <f>[1]CalculateLowerTotal!N1063</f>
        <v>5861254630.8663826</v>
      </c>
    </row>
    <row r="1064" spans="1:24" x14ac:dyDescent="0.3">
      <c r="A1064" s="17">
        <v>33205</v>
      </c>
      <c r="B1064" s="1">
        <v>5645790909.6166096</v>
      </c>
      <c r="C1064" s="1"/>
      <c r="D1064" s="21">
        <v>33185</v>
      </c>
      <c r="E1064" s="22">
        <v>0</v>
      </c>
      <c r="G1064" s="23">
        <v>32749</v>
      </c>
      <c r="H1064" s="24">
        <v>0</v>
      </c>
      <c r="I1064" s="24"/>
      <c r="J1064" s="23">
        <v>33205</v>
      </c>
      <c r="K1064" s="25">
        <v>13181274518.430847</v>
      </c>
      <c r="L1064" s="25"/>
      <c r="M1064" s="23">
        <v>33185</v>
      </c>
      <c r="N1064" s="25">
        <v>0</v>
      </c>
      <c r="O1064" s="25"/>
      <c r="P1064" s="23">
        <v>33103</v>
      </c>
      <c r="Q1064" s="24">
        <v>0</v>
      </c>
      <c r="S1064" s="23"/>
      <c r="W1064" s="23">
        <v>33205</v>
      </c>
      <c r="X1064" s="1">
        <f>[1]CalculateLowerTotal!N1064</f>
        <v>31011984389.045826</v>
      </c>
    </row>
    <row r="1065" spans="1:24" x14ac:dyDescent="0.3">
      <c r="A1065" s="17">
        <v>33206</v>
      </c>
      <c r="B1065" s="1">
        <v>5645790909.6166096</v>
      </c>
      <c r="C1065" s="1"/>
      <c r="D1065" s="21">
        <v>33188</v>
      </c>
      <c r="E1065" s="22">
        <v>0</v>
      </c>
      <c r="G1065" s="23">
        <v>32759</v>
      </c>
      <c r="H1065" s="24">
        <v>0</v>
      </c>
      <c r="I1065" s="24"/>
      <c r="J1065" s="23">
        <v>33206</v>
      </c>
      <c r="K1065" s="25">
        <v>10123161066.735699</v>
      </c>
      <c r="L1065" s="25"/>
      <c r="M1065" s="23">
        <v>33188</v>
      </c>
      <c r="N1065" s="25">
        <v>0</v>
      </c>
      <c r="O1065" s="25"/>
      <c r="P1065" s="23">
        <v>33104</v>
      </c>
      <c r="Q1065" s="24">
        <v>0</v>
      </c>
      <c r="S1065" s="23"/>
      <c r="W1065" s="23">
        <v>33206</v>
      </c>
      <c r="X1065" s="1">
        <f>[1]CalculateLowerTotal!N1065</f>
        <v>16640735356.016155</v>
      </c>
    </row>
    <row r="1066" spans="1:24" x14ac:dyDescent="0.3">
      <c r="A1066" s="17">
        <v>33207</v>
      </c>
      <c r="B1066" s="1">
        <v>5227578875.8695011</v>
      </c>
      <c r="C1066" s="1"/>
      <c r="D1066" s="21">
        <v>33189</v>
      </c>
      <c r="E1066" s="22">
        <v>0</v>
      </c>
      <c r="G1066" s="23">
        <v>32760</v>
      </c>
      <c r="H1066" s="24">
        <v>0</v>
      </c>
      <c r="I1066" s="24"/>
      <c r="J1066" s="23">
        <v>33207</v>
      </c>
      <c r="K1066" s="25">
        <v>6282269301.747201</v>
      </c>
      <c r="L1066" s="25"/>
      <c r="M1066" s="23">
        <v>33189</v>
      </c>
      <c r="N1066" s="25">
        <v>0</v>
      </c>
      <c r="O1066" s="25"/>
      <c r="P1066" s="23">
        <v>33118</v>
      </c>
      <c r="Q1066" s="24">
        <v>0</v>
      </c>
      <c r="S1066" s="23"/>
      <c r="W1066" s="23">
        <v>33207</v>
      </c>
      <c r="X1066" s="1">
        <f>[1]CalculateLowerTotal!N1066</f>
        <v>6533909069.5758886</v>
      </c>
    </row>
    <row r="1067" spans="1:24" x14ac:dyDescent="0.3">
      <c r="A1067" s="17">
        <v>33208</v>
      </c>
      <c r="B1067" s="1">
        <v>5227578875.8695011</v>
      </c>
      <c r="C1067" s="1"/>
      <c r="D1067" s="21">
        <v>33190</v>
      </c>
      <c r="E1067" s="22">
        <v>0</v>
      </c>
      <c r="G1067" s="23">
        <v>32761</v>
      </c>
      <c r="H1067" s="24">
        <v>0</v>
      </c>
      <c r="I1067" s="24"/>
      <c r="J1067" s="23">
        <v>33208</v>
      </c>
      <c r="K1067" s="25">
        <v>5845091934.7076826</v>
      </c>
      <c r="L1067" s="25"/>
      <c r="M1067" s="23">
        <v>33190</v>
      </c>
      <c r="N1067" s="25">
        <v>0</v>
      </c>
      <c r="O1067" s="25"/>
      <c r="P1067" s="23">
        <v>33119</v>
      </c>
      <c r="Q1067" s="24">
        <v>0</v>
      </c>
      <c r="S1067" s="23"/>
      <c r="W1067" s="23">
        <v>33208</v>
      </c>
      <c r="X1067" s="1">
        <f>[1]CalculateLowerTotal!N1067</f>
        <v>5945036920.4994459</v>
      </c>
    </row>
    <row r="1068" spans="1:24" x14ac:dyDescent="0.3">
      <c r="A1068" s="17">
        <v>33209</v>
      </c>
      <c r="B1068" s="1">
        <v>5227578875.8695011</v>
      </c>
      <c r="C1068" s="1"/>
      <c r="D1068" s="21">
        <v>33191</v>
      </c>
      <c r="E1068" s="22">
        <v>0</v>
      </c>
      <c r="G1068" s="23">
        <v>32762</v>
      </c>
      <c r="H1068" s="24">
        <v>0</v>
      </c>
      <c r="I1068" s="24"/>
      <c r="J1068" s="23">
        <v>33209</v>
      </c>
      <c r="K1068" s="25">
        <v>5396985104.7399664</v>
      </c>
      <c r="L1068" s="25"/>
      <c r="M1068" s="23">
        <v>33191</v>
      </c>
      <c r="N1068" s="25">
        <v>0</v>
      </c>
      <c r="O1068" s="25"/>
      <c r="P1068" s="23">
        <v>33120</v>
      </c>
      <c r="Q1068" s="24">
        <v>0</v>
      </c>
      <c r="S1068" s="23"/>
      <c r="W1068" s="23">
        <v>33209</v>
      </c>
      <c r="X1068" s="1">
        <f>[1]CalculateLowerTotal!N1068</f>
        <v>5375626175.1294374</v>
      </c>
    </row>
    <row r="1069" spans="1:24" x14ac:dyDescent="0.3">
      <c r="A1069" s="17">
        <v>33210</v>
      </c>
      <c r="B1069" s="1">
        <v>107894731017.78061</v>
      </c>
      <c r="C1069" s="1"/>
      <c r="D1069" s="21">
        <v>33192</v>
      </c>
      <c r="E1069" s="22">
        <v>0</v>
      </c>
      <c r="G1069" s="23">
        <v>32797</v>
      </c>
      <c r="H1069" s="24">
        <v>0</v>
      </c>
      <c r="I1069" s="24"/>
      <c r="J1069" s="23">
        <v>33210</v>
      </c>
      <c r="K1069" s="25">
        <v>299431071925.7594</v>
      </c>
      <c r="L1069" s="25"/>
      <c r="M1069" s="23">
        <v>33192</v>
      </c>
      <c r="N1069" s="25">
        <v>0</v>
      </c>
      <c r="O1069" s="25"/>
      <c r="P1069" s="23">
        <v>33121</v>
      </c>
      <c r="Q1069" s="24">
        <v>0</v>
      </c>
      <c r="S1069" s="23"/>
      <c r="W1069" s="23">
        <v>33210</v>
      </c>
      <c r="X1069" s="1">
        <f>[1]CalculateLowerTotal!N1069</f>
        <v>729768587270.32227</v>
      </c>
    </row>
    <row r="1070" spans="1:24" x14ac:dyDescent="0.3">
      <c r="A1070" s="17">
        <v>33211</v>
      </c>
      <c r="B1070" s="1">
        <v>254521046331.81619</v>
      </c>
      <c r="C1070" s="1"/>
      <c r="D1070" s="21">
        <v>33193</v>
      </c>
      <c r="E1070" s="22">
        <v>0</v>
      </c>
      <c r="G1070" s="23">
        <v>32808</v>
      </c>
      <c r="H1070" s="24">
        <v>0</v>
      </c>
      <c r="I1070" s="24"/>
      <c r="J1070" s="23">
        <v>33211</v>
      </c>
      <c r="K1070" s="25">
        <v>694729896444.67334</v>
      </c>
      <c r="L1070" s="25"/>
      <c r="M1070" s="23">
        <v>33193</v>
      </c>
      <c r="N1070" s="25">
        <v>0</v>
      </c>
      <c r="O1070" s="25"/>
      <c r="P1070" s="23">
        <v>33122</v>
      </c>
      <c r="Q1070" s="24">
        <v>0</v>
      </c>
      <c r="S1070" s="23"/>
      <c r="W1070" s="23">
        <v>33211</v>
      </c>
      <c r="X1070" s="1">
        <f>[1]CalculateLowerTotal!N1070</f>
        <v>987987995834.77808</v>
      </c>
    </row>
    <row r="1071" spans="1:24" x14ac:dyDescent="0.3">
      <c r="A1071" s="17">
        <v>33212</v>
      </c>
      <c r="B1071" s="1">
        <v>102361719667.73151</v>
      </c>
      <c r="C1071" s="1"/>
      <c r="D1071" s="21">
        <v>33195</v>
      </c>
      <c r="E1071" s="22">
        <v>0</v>
      </c>
      <c r="G1071" s="23">
        <v>32809</v>
      </c>
      <c r="H1071" s="24">
        <v>0</v>
      </c>
      <c r="I1071" s="24"/>
      <c r="J1071" s="23">
        <v>33212</v>
      </c>
      <c r="K1071" s="25">
        <v>107159741416.93216</v>
      </c>
      <c r="L1071" s="25"/>
      <c r="M1071" s="23">
        <v>33195</v>
      </c>
      <c r="N1071" s="25">
        <v>0</v>
      </c>
      <c r="O1071" s="25"/>
      <c r="P1071" s="23">
        <v>33123</v>
      </c>
      <c r="Q1071" s="24">
        <v>0</v>
      </c>
      <c r="S1071" s="23"/>
      <c r="W1071" s="23">
        <v>33212</v>
      </c>
      <c r="X1071" s="1">
        <f>[1]CalculateLowerTotal!N1071</f>
        <v>107383263485.95198</v>
      </c>
    </row>
    <row r="1072" spans="1:24" x14ac:dyDescent="0.3">
      <c r="A1072" s="17">
        <v>33213</v>
      </c>
      <c r="B1072" s="1">
        <v>71929904819.503738</v>
      </c>
      <c r="C1072" s="1"/>
      <c r="D1072" s="21">
        <v>33196</v>
      </c>
      <c r="E1072" s="22">
        <v>0</v>
      </c>
      <c r="G1072" s="23">
        <v>32810</v>
      </c>
      <c r="H1072" s="24">
        <v>0</v>
      </c>
      <c r="I1072" s="24"/>
      <c r="J1072" s="23">
        <v>33213</v>
      </c>
      <c r="K1072" s="25">
        <v>73107551417.044098</v>
      </c>
      <c r="L1072" s="25"/>
      <c r="M1072" s="23">
        <v>33196</v>
      </c>
      <c r="N1072" s="25">
        <v>0</v>
      </c>
      <c r="O1072" s="25"/>
      <c r="P1072" s="23">
        <v>33124</v>
      </c>
      <c r="Q1072" s="24">
        <v>0</v>
      </c>
      <c r="S1072" s="23"/>
      <c r="W1072" s="23">
        <v>33213</v>
      </c>
      <c r="X1072" s="1">
        <f>[1]CalculateLowerTotal!N1072</f>
        <v>72665315499.013947</v>
      </c>
    </row>
    <row r="1073" spans="1:24" x14ac:dyDescent="0.3">
      <c r="A1073" s="17">
        <v>33214</v>
      </c>
      <c r="B1073" s="1">
        <v>58097124021.425659</v>
      </c>
      <c r="C1073" s="1"/>
      <c r="D1073" s="21">
        <v>33197</v>
      </c>
      <c r="E1073" s="22">
        <v>0</v>
      </c>
      <c r="G1073" s="23">
        <v>32846</v>
      </c>
      <c r="H1073" s="24">
        <v>0</v>
      </c>
      <c r="I1073" s="24"/>
      <c r="J1073" s="23">
        <v>33214</v>
      </c>
      <c r="K1073" s="25">
        <v>63176578730.330429</v>
      </c>
      <c r="L1073" s="25"/>
      <c r="M1073" s="23">
        <v>33197</v>
      </c>
      <c r="N1073" s="25">
        <v>0</v>
      </c>
      <c r="O1073" s="25"/>
      <c r="P1073" s="23">
        <v>33125</v>
      </c>
      <c r="Q1073" s="24">
        <v>0</v>
      </c>
      <c r="S1073" s="23"/>
      <c r="W1073" s="23">
        <v>33214</v>
      </c>
      <c r="X1073" s="1">
        <f>[1]CalculateLowerTotal!N1073</f>
        <v>64212628660.995384</v>
      </c>
    </row>
    <row r="1074" spans="1:24" x14ac:dyDescent="0.3">
      <c r="A1074" s="17">
        <v>33215</v>
      </c>
      <c r="B1074" s="1">
        <v>49797606996.353065</v>
      </c>
      <c r="C1074" s="1"/>
      <c r="D1074" s="21">
        <v>33198</v>
      </c>
      <c r="E1074" s="22">
        <v>0</v>
      </c>
      <c r="G1074" s="23">
        <v>32847</v>
      </c>
      <c r="H1074" s="24">
        <v>0</v>
      </c>
      <c r="I1074" s="24"/>
      <c r="J1074" s="23">
        <v>33215</v>
      </c>
      <c r="K1074" s="25">
        <v>50436978921.20726</v>
      </c>
      <c r="L1074" s="25"/>
      <c r="M1074" s="23">
        <v>33198</v>
      </c>
      <c r="N1074" s="25">
        <v>0</v>
      </c>
      <c r="O1074" s="25"/>
      <c r="P1074" s="23">
        <v>33126</v>
      </c>
      <c r="Q1074" s="24">
        <v>0</v>
      </c>
      <c r="S1074" s="23"/>
      <c r="W1074" s="23">
        <v>33215</v>
      </c>
      <c r="X1074" s="1">
        <f>[1]CalculateLowerTotal!N1074</f>
        <v>50067711522.838867</v>
      </c>
    </row>
    <row r="1075" spans="1:24" x14ac:dyDescent="0.3">
      <c r="A1075" s="17">
        <v>33216</v>
      </c>
      <c r="B1075" s="1">
        <v>51180733622.379723</v>
      </c>
      <c r="C1075" s="1"/>
      <c r="D1075" s="21">
        <v>33199</v>
      </c>
      <c r="E1075" s="22">
        <v>0</v>
      </c>
      <c r="G1075" s="23">
        <v>32864</v>
      </c>
      <c r="H1075" s="24">
        <v>0</v>
      </c>
      <c r="I1075" s="24"/>
      <c r="J1075" s="23">
        <v>33216</v>
      </c>
      <c r="K1075" s="25">
        <v>51382928157.729408</v>
      </c>
      <c r="L1075" s="25"/>
      <c r="M1075" s="23">
        <v>33199</v>
      </c>
      <c r="N1075" s="25">
        <v>0</v>
      </c>
      <c r="O1075" s="25"/>
      <c r="P1075" s="23">
        <v>33127</v>
      </c>
      <c r="Q1075" s="24">
        <v>0</v>
      </c>
      <c r="S1075" s="23"/>
      <c r="W1075" s="23">
        <v>33216</v>
      </c>
      <c r="X1075" s="1">
        <f>[1]CalculateLowerTotal!N1075</f>
        <v>50906368500.651398</v>
      </c>
    </row>
    <row r="1076" spans="1:24" x14ac:dyDescent="0.3">
      <c r="A1076" s="17">
        <v>33217</v>
      </c>
      <c r="B1076" s="1">
        <v>6691306684.7905416</v>
      </c>
      <c r="C1076" s="1"/>
      <c r="D1076" s="21">
        <v>33201</v>
      </c>
      <c r="E1076" s="22">
        <v>0</v>
      </c>
      <c r="G1076" s="23">
        <v>32865</v>
      </c>
      <c r="H1076" s="24">
        <v>0</v>
      </c>
      <c r="I1076" s="24"/>
      <c r="J1076" s="23">
        <v>33217</v>
      </c>
      <c r="K1076" s="25">
        <v>6773277442.0423508</v>
      </c>
      <c r="L1076" s="25"/>
      <c r="M1076" s="23">
        <v>33201</v>
      </c>
      <c r="N1076" s="25">
        <v>0</v>
      </c>
      <c r="O1076" s="25"/>
      <c r="P1076" s="23">
        <v>33128</v>
      </c>
      <c r="Q1076" s="24">
        <v>0</v>
      </c>
      <c r="S1076" s="23"/>
      <c r="W1076" s="23">
        <v>33217</v>
      </c>
      <c r="X1076" s="1">
        <f>[1]CalculateLowerTotal!N1076</f>
        <v>6705544667.6219273</v>
      </c>
    </row>
    <row r="1077" spans="1:24" x14ac:dyDescent="0.3">
      <c r="A1077" s="17">
        <v>33218</v>
      </c>
      <c r="B1077" s="1">
        <v>6273094651.0434008</v>
      </c>
      <c r="C1077" s="1"/>
      <c r="D1077" s="21">
        <v>33202</v>
      </c>
      <c r="E1077" s="22">
        <v>0</v>
      </c>
      <c r="G1077" s="23">
        <v>32866</v>
      </c>
      <c r="H1077" s="24">
        <v>0</v>
      </c>
      <c r="I1077" s="24"/>
      <c r="J1077" s="23">
        <v>33218</v>
      </c>
      <c r="K1077" s="25">
        <v>6335938898.2697878</v>
      </c>
      <c r="L1077" s="25"/>
      <c r="M1077" s="23">
        <v>33202</v>
      </c>
      <c r="N1077" s="25">
        <v>0</v>
      </c>
      <c r="O1077" s="25"/>
      <c r="P1077" s="23">
        <v>33154</v>
      </c>
      <c r="Q1077" s="24">
        <v>0</v>
      </c>
      <c r="S1077" s="23"/>
      <c r="W1077" s="23">
        <v>33218</v>
      </c>
      <c r="X1077" s="1">
        <f>[1]CalculateLowerTotal!N1077</f>
        <v>6272579509.2870903</v>
      </c>
    </row>
    <row r="1078" spans="1:24" x14ac:dyDescent="0.3">
      <c r="A1078" s="17">
        <v>33219</v>
      </c>
      <c r="B1078" s="1">
        <v>6273094651.0434008</v>
      </c>
      <c r="C1078" s="1"/>
      <c r="D1078" s="21">
        <v>33203</v>
      </c>
      <c r="E1078" s="22">
        <v>0</v>
      </c>
      <c r="G1078" s="23">
        <v>32867</v>
      </c>
      <c r="H1078" s="24">
        <v>0</v>
      </c>
      <c r="I1078" s="24"/>
      <c r="J1078" s="23">
        <v>33219</v>
      </c>
      <c r="K1078" s="25">
        <v>6273094651.0434008</v>
      </c>
      <c r="L1078" s="25"/>
      <c r="M1078" s="23">
        <v>33203</v>
      </c>
      <c r="N1078" s="25">
        <v>0</v>
      </c>
      <c r="O1078" s="25"/>
      <c r="P1078" s="23">
        <v>33155</v>
      </c>
      <c r="Q1078" s="24">
        <v>0</v>
      </c>
      <c r="S1078" s="23"/>
      <c r="W1078" s="23">
        <v>33219</v>
      </c>
      <c r="X1078" s="1">
        <f>[1]CalculateLowerTotal!N1078</f>
        <v>6210363704.5329666</v>
      </c>
    </row>
    <row r="1079" spans="1:24" x14ac:dyDescent="0.3">
      <c r="A1079" s="17">
        <v>33220</v>
      </c>
      <c r="B1079" s="1">
        <v>6273094651.0434008</v>
      </c>
      <c r="C1079" s="1"/>
      <c r="D1079" s="21">
        <v>33204</v>
      </c>
      <c r="E1079" s="22">
        <v>0</v>
      </c>
      <c r="G1079" s="23">
        <v>33120</v>
      </c>
      <c r="H1079" s="24">
        <v>0</v>
      </c>
      <c r="I1079" s="24"/>
      <c r="J1079" s="23">
        <v>33220</v>
      </c>
      <c r="K1079" s="25">
        <v>6273094651.0434008</v>
      </c>
      <c r="L1079" s="25"/>
      <c r="M1079" s="23">
        <v>33204</v>
      </c>
      <c r="N1079" s="25">
        <v>0</v>
      </c>
      <c r="O1079" s="25"/>
      <c r="P1079" s="23">
        <v>33174</v>
      </c>
      <c r="Q1079" s="24">
        <v>0</v>
      </c>
      <c r="S1079" s="23"/>
      <c r="W1079" s="23">
        <v>33220</v>
      </c>
      <c r="X1079" s="1">
        <f>[1]CalculateLowerTotal!N1079</f>
        <v>6210363704.5329666</v>
      </c>
    </row>
    <row r="1080" spans="1:24" x14ac:dyDescent="0.3">
      <c r="A1080" s="17">
        <v>33221</v>
      </c>
      <c r="B1080" s="1">
        <v>6064002943.363389</v>
      </c>
      <c r="C1080" s="1"/>
      <c r="D1080" s="21">
        <v>33207</v>
      </c>
      <c r="E1080" s="22">
        <v>0</v>
      </c>
      <c r="G1080" s="23">
        <v>33121</v>
      </c>
      <c r="H1080" s="24">
        <v>0</v>
      </c>
      <c r="I1080" s="24"/>
      <c r="J1080" s="23">
        <v>33221</v>
      </c>
      <c r="K1080" s="25">
        <v>6064002943.363389</v>
      </c>
      <c r="L1080" s="25"/>
      <c r="M1080" s="23">
        <v>33207</v>
      </c>
      <c r="N1080" s="25">
        <v>0</v>
      </c>
      <c r="O1080" s="25"/>
      <c r="P1080" s="23">
        <v>33175</v>
      </c>
      <c r="Q1080" s="24">
        <v>0</v>
      </c>
      <c r="S1080" s="23"/>
      <c r="W1080" s="23">
        <v>33221</v>
      </c>
      <c r="X1080" s="1">
        <f>[1]CalculateLowerTotal!N1080</f>
        <v>6003362913.9297552</v>
      </c>
    </row>
    <row r="1081" spans="1:24" x14ac:dyDescent="0.3">
      <c r="A1081" s="17">
        <v>33222</v>
      </c>
      <c r="B1081" s="1">
        <v>250371161607.80237</v>
      </c>
      <c r="C1081" s="1"/>
      <c r="D1081" s="21">
        <v>33208</v>
      </c>
      <c r="E1081" s="22">
        <v>0</v>
      </c>
      <c r="G1081" s="23">
        <v>33122</v>
      </c>
      <c r="H1081" s="24">
        <v>0</v>
      </c>
      <c r="I1081" s="24"/>
      <c r="J1081" s="23">
        <v>33222</v>
      </c>
      <c r="K1081" s="25">
        <v>611220024545.15491</v>
      </c>
      <c r="L1081" s="25"/>
      <c r="M1081" s="23">
        <v>33208</v>
      </c>
      <c r="N1081" s="25">
        <v>0</v>
      </c>
      <c r="O1081" s="25"/>
      <c r="P1081" s="23">
        <v>33176</v>
      </c>
      <c r="Q1081" s="24">
        <v>0</v>
      </c>
      <c r="S1081" s="23"/>
      <c r="W1081" s="23">
        <v>33222</v>
      </c>
      <c r="X1081" s="1">
        <f>[1]CalculateLowerTotal!N1081</f>
        <v>1069744923539.0066</v>
      </c>
    </row>
    <row r="1082" spans="1:24" x14ac:dyDescent="0.3">
      <c r="A1082" s="17">
        <v>33223</v>
      </c>
      <c r="B1082" s="1">
        <v>136943419239.97093</v>
      </c>
      <c r="C1082" s="1"/>
      <c r="D1082" s="21">
        <v>33209</v>
      </c>
      <c r="E1082" s="22">
        <v>0</v>
      </c>
      <c r="G1082" s="23">
        <v>33123</v>
      </c>
      <c r="H1082" s="24">
        <v>0</v>
      </c>
      <c r="I1082" s="24"/>
      <c r="J1082" s="23">
        <v>33223</v>
      </c>
      <c r="K1082" s="25">
        <v>187615010298.03857</v>
      </c>
      <c r="L1082" s="25"/>
      <c r="M1082" s="23">
        <v>33209</v>
      </c>
      <c r="N1082" s="25">
        <v>0</v>
      </c>
      <c r="O1082" s="25"/>
      <c r="P1082" s="23">
        <v>33177</v>
      </c>
      <c r="Q1082" s="24">
        <v>0</v>
      </c>
      <c r="S1082" s="23"/>
      <c r="W1082" s="23">
        <v>33223</v>
      </c>
      <c r="X1082" s="1">
        <f>[1]CalculateLowerTotal!N1082</f>
        <v>202102555117.1553</v>
      </c>
    </row>
    <row r="1083" spans="1:24" x14ac:dyDescent="0.3">
      <c r="A1083" s="17">
        <v>33224</v>
      </c>
      <c r="B1083" s="1">
        <v>12964401335.834019</v>
      </c>
      <c r="C1083" s="1"/>
      <c r="D1083" s="21">
        <v>33212</v>
      </c>
      <c r="E1083" s="22">
        <v>0</v>
      </c>
      <c r="G1083" s="23">
        <v>33124</v>
      </c>
      <c r="H1083" s="24">
        <v>0</v>
      </c>
      <c r="I1083" s="24"/>
      <c r="J1083" s="23">
        <v>33224</v>
      </c>
      <c r="K1083" s="25">
        <v>37875601339.083145</v>
      </c>
      <c r="L1083" s="25"/>
      <c r="M1083" s="23">
        <v>33212</v>
      </c>
      <c r="N1083" s="25">
        <v>0</v>
      </c>
      <c r="O1083" s="25"/>
      <c r="P1083" s="23">
        <v>33178</v>
      </c>
      <c r="Q1083" s="24">
        <v>0</v>
      </c>
      <c r="S1083" s="23"/>
      <c r="W1083" s="23">
        <v>33224</v>
      </c>
      <c r="X1083" s="1">
        <f>[1]CalculateLowerTotal!N1083</f>
        <v>90150393675.809296</v>
      </c>
    </row>
    <row r="1084" spans="1:24" x14ac:dyDescent="0.3">
      <c r="A1084" s="17">
        <v>33225</v>
      </c>
      <c r="B1084" s="1">
        <v>156308958965.1416</v>
      </c>
      <c r="C1084" s="1"/>
      <c r="D1084" s="21">
        <v>33213</v>
      </c>
      <c r="E1084" s="22">
        <v>0</v>
      </c>
      <c r="G1084" s="23">
        <v>33125</v>
      </c>
      <c r="H1084" s="24">
        <v>0</v>
      </c>
      <c r="I1084" s="24"/>
      <c r="J1084" s="23">
        <v>33225</v>
      </c>
      <c r="K1084" s="25">
        <v>259598039977.67062</v>
      </c>
      <c r="L1084" s="25"/>
      <c r="M1084" s="23">
        <v>33213</v>
      </c>
      <c r="N1084" s="25">
        <v>0</v>
      </c>
      <c r="O1084" s="25"/>
      <c r="P1084" s="23">
        <v>33179</v>
      </c>
      <c r="Q1084" s="24">
        <v>0</v>
      </c>
      <c r="S1084" s="23"/>
      <c r="W1084" s="23">
        <v>33225</v>
      </c>
      <c r="X1084" s="1">
        <f>[1]CalculateLowerTotal!N1084</f>
        <v>388492865532.42908</v>
      </c>
    </row>
    <row r="1085" spans="1:24" x14ac:dyDescent="0.3">
      <c r="A1085" s="17">
        <v>33226</v>
      </c>
      <c r="B1085" s="1">
        <v>117577627091.84471</v>
      </c>
      <c r="C1085" s="1"/>
      <c r="D1085" s="21">
        <v>33214</v>
      </c>
      <c r="E1085" s="22">
        <v>0</v>
      </c>
      <c r="G1085" s="23">
        <v>33126</v>
      </c>
      <c r="H1085" s="24">
        <v>0</v>
      </c>
      <c r="I1085" s="24"/>
      <c r="J1085" s="23">
        <v>33226</v>
      </c>
      <c r="K1085" s="25">
        <v>182494770410.16638</v>
      </c>
      <c r="L1085" s="25"/>
      <c r="M1085" s="23">
        <v>33214</v>
      </c>
      <c r="N1085" s="25">
        <v>0</v>
      </c>
      <c r="O1085" s="25"/>
      <c r="P1085" s="23">
        <v>33180</v>
      </c>
      <c r="Q1085" s="24">
        <v>0</v>
      </c>
      <c r="S1085" s="23"/>
      <c r="W1085" s="23">
        <v>33226</v>
      </c>
      <c r="X1085" s="1">
        <f>[1]CalculateLowerTotal!N1085</f>
        <v>204632980520.40433</v>
      </c>
    </row>
    <row r="1086" spans="1:24" x14ac:dyDescent="0.3">
      <c r="A1086" s="17">
        <v>33227</v>
      </c>
      <c r="B1086" s="1">
        <v>11291581819.233219</v>
      </c>
      <c r="C1086" s="1"/>
      <c r="D1086" s="21">
        <v>33215</v>
      </c>
      <c r="E1086" s="22">
        <v>0</v>
      </c>
      <c r="G1086" s="23">
        <v>33127</v>
      </c>
      <c r="H1086" s="24">
        <v>0</v>
      </c>
      <c r="I1086" s="24"/>
      <c r="J1086" s="23">
        <v>33227</v>
      </c>
      <c r="K1086" s="25">
        <v>12633169906.227736</v>
      </c>
      <c r="L1086" s="25"/>
      <c r="M1086" s="23">
        <v>33215</v>
      </c>
      <c r="N1086" s="25">
        <v>0</v>
      </c>
      <c r="O1086" s="25"/>
      <c r="P1086" s="23">
        <v>33181</v>
      </c>
      <c r="Q1086" s="24">
        <v>0</v>
      </c>
      <c r="S1086" s="23"/>
      <c r="W1086" s="23">
        <v>33227</v>
      </c>
      <c r="X1086" s="1">
        <f>[1]CalculateLowerTotal!N1086</f>
        <v>12779372342.587307</v>
      </c>
    </row>
    <row r="1087" spans="1:24" x14ac:dyDescent="0.3">
      <c r="A1087" s="17">
        <v>33228</v>
      </c>
      <c r="B1087" s="1">
        <v>174291624487.23572</v>
      </c>
      <c r="C1087" s="1"/>
      <c r="D1087" s="21">
        <v>33216</v>
      </c>
      <c r="E1087" s="22">
        <v>0</v>
      </c>
      <c r="G1087" s="23">
        <v>33128</v>
      </c>
      <c r="H1087" s="24">
        <v>0</v>
      </c>
      <c r="I1087" s="24"/>
      <c r="J1087" s="23">
        <v>33228</v>
      </c>
      <c r="K1087" s="25">
        <v>408907177754.08081</v>
      </c>
      <c r="L1087" s="25"/>
      <c r="M1087" s="23">
        <v>33216</v>
      </c>
      <c r="N1087" s="25">
        <v>0</v>
      </c>
      <c r="O1087" s="25"/>
      <c r="P1087" s="23">
        <v>33182</v>
      </c>
      <c r="Q1087" s="24">
        <v>0</v>
      </c>
      <c r="S1087" s="23"/>
      <c r="W1087" s="23">
        <v>33228</v>
      </c>
      <c r="X1087" s="1">
        <f>[1]CalculateLowerTotal!N1087</f>
        <v>704594747090.18872</v>
      </c>
    </row>
    <row r="1088" spans="1:24" x14ac:dyDescent="0.3">
      <c r="A1088" s="17">
        <v>33229</v>
      </c>
      <c r="B1088" s="1">
        <v>13800825403.327997</v>
      </c>
      <c r="C1088" s="1"/>
      <c r="D1088" s="21">
        <v>33217</v>
      </c>
      <c r="E1088" s="22">
        <v>0</v>
      </c>
      <c r="G1088" s="23">
        <v>33176</v>
      </c>
      <c r="H1088" s="24">
        <v>0</v>
      </c>
      <c r="I1088" s="24"/>
      <c r="J1088" s="23">
        <v>33229</v>
      </c>
      <c r="K1088" s="25">
        <v>93704955852.547958</v>
      </c>
      <c r="L1088" s="25"/>
      <c r="M1088" s="23">
        <v>33217</v>
      </c>
      <c r="N1088" s="25">
        <v>0</v>
      </c>
      <c r="O1088" s="25"/>
      <c r="P1088" s="23">
        <v>33192</v>
      </c>
      <c r="Q1088" s="24">
        <v>0</v>
      </c>
      <c r="S1088" s="23"/>
      <c r="W1088" s="23">
        <v>33229</v>
      </c>
      <c r="X1088" s="1">
        <f>[1]CalculateLowerTotal!N1088</f>
        <v>123481524997.57861</v>
      </c>
    </row>
    <row r="1089" spans="1:24" x14ac:dyDescent="0.3">
      <c r="A1089" s="17">
        <v>33230</v>
      </c>
      <c r="B1089" s="1">
        <v>177058130162.2612</v>
      </c>
      <c r="C1089" s="1"/>
      <c r="D1089" s="21">
        <v>33218</v>
      </c>
      <c r="E1089" s="22">
        <v>0</v>
      </c>
      <c r="G1089" s="23">
        <v>33177</v>
      </c>
      <c r="H1089" s="24">
        <v>0</v>
      </c>
      <c r="I1089" s="24"/>
      <c r="J1089" s="23">
        <v>33230</v>
      </c>
      <c r="K1089" s="25">
        <v>267975659223.41739</v>
      </c>
      <c r="L1089" s="25"/>
      <c r="M1089" s="23">
        <v>33218</v>
      </c>
      <c r="N1089" s="25">
        <v>0</v>
      </c>
      <c r="O1089" s="25"/>
      <c r="P1089" s="23">
        <v>33193</v>
      </c>
      <c r="Q1089" s="24">
        <v>0</v>
      </c>
      <c r="S1089" s="23"/>
      <c r="W1089" s="23">
        <v>33230</v>
      </c>
      <c r="X1089" s="1">
        <f>[1]CalculateLowerTotal!N1089</f>
        <v>418230730259.88873</v>
      </c>
    </row>
    <row r="1090" spans="1:24" x14ac:dyDescent="0.3">
      <c r="A1090" s="17">
        <v>33231</v>
      </c>
      <c r="B1090" s="1">
        <v>333366836704.44171</v>
      </c>
      <c r="C1090" s="1"/>
      <c r="D1090" s="21">
        <v>33219</v>
      </c>
      <c r="E1090" s="22">
        <v>0</v>
      </c>
      <c r="G1090" s="23">
        <v>33178</v>
      </c>
      <c r="H1090" s="24">
        <v>0</v>
      </c>
      <c r="I1090" s="24"/>
      <c r="J1090" s="23">
        <v>33231</v>
      </c>
      <c r="K1090" s="25">
        <v>785876308885.58179</v>
      </c>
      <c r="L1090" s="25"/>
      <c r="M1090" s="23">
        <v>33219</v>
      </c>
      <c r="N1090" s="25">
        <v>0</v>
      </c>
      <c r="O1090" s="25"/>
      <c r="P1090" s="23">
        <v>33198</v>
      </c>
      <c r="Q1090" s="24">
        <v>0</v>
      </c>
      <c r="S1090" s="23"/>
      <c r="W1090" s="23">
        <v>33231</v>
      </c>
      <c r="X1090" s="1">
        <f>[1]CalculateLowerTotal!N1090</f>
        <v>1291452978247.0857</v>
      </c>
    </row>
    <row r="1091" spans="1:24" x14ac:dyDescent="0.3">
      <c r="A1091" s="17">
        <v>33232</v>
      </c>
      <c r="B1091" s="1">
        <v>139709924914.99637</v>
      </c>
      <c r="C1091" s="1"/>
      <c r="D1091" s="21">
        <v>33220</v>
      </c>
      <c r="E1091" s="22">
        <v>0</v>
      </c>
      <c r="G1091" s="23">
        <v>33179</v>
      </c>
      <c r="H1091" s="24">
        <v>0</v>
      </c>
      <c r="I1091" s="24"/>
      <c r="J1091" s="23">
        <v>33232</v>
      </c>
      <c r="K1091" s="25">
        <v>142114400553.09628</v>
      </c>
      <c r="L1091" s="25"/>
      <c r="M1091" s="23">
        <v>33220</v>
      </c>
      <c r="N1091" s="25">
        <v>0</v>
      </c>
      <c r="O1091" s="25"/>
      <c r="P1091" s="23">
        <v>33199</v>
      </c>
      <c r="Q1091" s="24">
        <v>0</v>
      </c>
      <c r="S1091" s="23"/>
      <c r="W1091" s="23">
        <v>33232</v>
      </c>
      <c r="X1091" s="1">
        <f>[1]CalculateLowerTotal!N1091</f>
        <v>141189408434.55887</v>
      </c>
    </row>
    <row r="1092" spans="1:24" x14ac:dyDescent="0.3">
      <c r="A1092" s="17">
        <v>33233</v>
      </c>
      <c r="B1092" s="1">
        <v>100978340618.73911</v>
      </c>
      <c r="C1092" s="1"/>
      <c r="D1092" s="21">
        <v>33221</v>
      </c>
      <c r="E1092" s="22">
        <v>0</v>
      </c>
      <c r="G1092" s="23">
        <v>33180</v>
      </c>
      <c r="H1092" s="24">
        <v>0</v>
      </c>
      <c r="I1092" s="24"/>
      <c r="J1092" s="23">
        <v>33233</v>
      </c>
      <c r="K1092" s="25">
        <v>101420982725.79135</v>
      </c>
      <c r="L1092" s="25"/>
      <c r="M1092" s="23">
        <v>33221</v>
      </c>
      <c r="N1092" s="25">
        <v>0</v>
      </c>
      <c r="O1092" s="25"/>
      <c r="P1092" s="23">
        <v>33204</v>
      </c>
      <c r="Q1092" s="24">
        <v>0</v>
      </c>
      <c r="S1092" s="23"/>
      <c r="W1092" s="23">
        <v>33233</v>
      </c>
      <c r="X1092" s="1">
        <f>[1]CalculateLowerTotal!N1092</f>
        <v>100478982796.00079</v>
      </c>
    </row>
    <row r="1093" spans="1:24" x14ac:dyDescent="0.3">
      <c r="A1093" s="17">
        <v>33234</v>
      </c>
      <c r="B1093" s="1">
        <v>12127977268.339399</v>
      </c>
      <c r="C1093" s="1"/>
      <c r="D1093" s="21">
        <v>33223</v>
      </c>
      <c r="E1093" s="22">
        <v>0</v>
      </c>
      <c r="G1093" s="23">
        <v>33181</v>
      </c>
      <c r="H1093" s="24">
        <v>0</v>
      </c>
      <c r="I1093" s="24"/>
      <c r="J1093" s="23">
        <v>33234</v>
      </c>
      <c r="K1093" s="25">
        <v>47952464044.273834</v>
      </c>
      <c r="L1093" s="25"/>
      <c r="M1093" s="23">
        <v>33223</v>
      </c>
      <c r="N1093" s="25">
        <v>0</v>
      </c>
      <c r="O1093" s="25"/>
      <c r="P1093" s="23">
        <v>33217</v>
      </c>
      <c r="Q1093" s="24">
        <v>0</v>
      </c>
      <c r="S1093" s="23"/>
      <c r="W1093" s="23">
        <v>33234</v>
      </c>
      <c r="X1093" s="1">
        <f>[1]CalculateLowerTotal!N1093</f>
        <v>270957962202.46078</v>
      </c>
    </row>
    <row r="1094" spans="1:24" x14ac:dyDescent="0.3">
      <c r="A1094" s="17">
        <v>33235</v>
      </c>
      <c r="B1094" s="1">
        <v>172908245438.24713</v>
      </c>
      <c r="C1094" s="1"/>
      <c r="D1094" s="21">
        <v>33227</v>
      </c>
      <c r="E1094" s="22">
        <v>0</v>
      </c>
      <c r="G1094" s="23">
        <v>33182</v>
      </c>
      <c r="H1094" s="24">
        <v>0</v>
      </c>
      <c r="I1094" s="24"/>
      <c r="J1094" s="23">
        <v>33235</v>
      </c>
      <c r="K1094" s="25">
        <v>980572951140.83887</v>
      </c>
      <c r="L1094" s="25"/>
      <c r="M1094" s="23">
        <v>33227</v>
      </c>
      <c r="N1094" s="25">
        <v>0</v>
      </c>
      <c r="O1094" s="25"/>
      <c r="P1094" s="23">
        <v>33218</v>
      </c>
      <c r="Q1094" s="24">
        <v>0</v>
      </c>
      <c r="S1094" s="23"/>
      <c r="W1094" s="23">
        <v>33235</v>
      </c>
      <c r="X1094" s="1">
        <f>[1]CalculateLowerTotal!N1094</f>
        <v>1504413608244.9583</v>
      </c>
    </row>
    <row r="1095" spans="1:24" x14ac:dyDescent="0.3">
      <c r="A1095" s="17">
        <v>33236</v>
      </c>
      <c r="B1095" s="1">
        <v>152159326664.08472</v>
      </c>
      <c r="C1095" s="1"/>
      <c r="D1095" s="21">
        <v>33232</v>
      </c>
      <c r="E1095" s="22">
        <v>0</v>
      </c>
      <c r="G1095" s="23">
        <v>33219</v>
      </c>
      <c r="H1095" s="24">
        <v>0</v>
      </c>
      <c r="I1095" s="24"/>
      <c r="J1095" s="23">
        <v>33236</v>
      </c>
      <c r="K1095" s="25">
        <v>154386198958.62314</v>
      </c>
      <c r="L1095" s="25"/>
      <c r="M1095" s="23">
        <v>33232</v>
      </c>
      <c r="N1095" s="25">
        <v>0</v>
      </c>
      <c r="O1095" s="25"/>
      <c r="P1095" s="23">
        <v>33219</v>
      </c>
      <c r="Q1095" s="24">
        <v>0</v>
      </c>
      <c r="S1095" s="23"/>
      <c r="W1095" s="23">
        <v>33236</v>
      </c>
      <c r="X1095" s="1">
        <f>[1]CalculateLowerTotal!N1095</f>
        <v>153298889878.98309</v>
      </c>
    </row>
    <row r="1096" spans="1:24" x14ac:dyDescent="0.3">
      <c r="A1096" s="17">
        <v>33237</v>
      </c>
      <c r="B1096" s="1">
        <v>338901362592.10144</v>
      </c>
      <c r="C1096" s="1"/>
      <c r="D1096" s="21">
        <v>33233</v>
      </c>
      <c r="E1096" s="22">
        <v>0</v>
      </c>
      <c r="G1096" s="23">
        <v>33220</v>
      </c>
      <c r="H1096" s="24">
        <v>0</v>
      </c>
      <c r="I1096" s="24"/>
      <c r="J1096" s="23">
        <v>33237</v>
      </c>
      <c r="K1096" s="25">
        <v>365860707258.9848</v>
      </c>
      <c r="L1096" s="25"/>
      <c r="M1096" s="23">
        <v>33233</v>
      </c>
      <c r="N1096" s="25">
        <v>0</v>
      </c>
      <c r="O1096" s="25"/>
      <c r="P1096" s="23">
        <v>33220</v>
      </c>
      <c r="Q1096" s="24">
        <v>0</v>
      </c>
      <c r="S1096" s="23"/>
      <c r="W1096" s="23">
        <v>33237</v>
      </c>
      <c r="X1096" s="1">
        <f>[1]CalculateLowerTotal!N1096</f>
        <v>527762406854.00568</v>
      </c>
    </row>
    <row r="1097" spans="1:24" x14ac:dyDescent="0.3">
      <c r="A1097" s="17">
        <v>33238</v>
      </c>
      <c r="B1097" s="1">
        <v>491060436833.3009</v>
      </c>
      <c r="C1097" s="1"/>
      <c r="D1097" s="21">
        <v>33236</v>
      </c>
      <c r="E1097" s="22">
        <v>0</v>
      </c>
      <c r="G1097" s="23">
        <v>33221</v>
      </c>
      <c r="H1097" s="24">
        <v>0</v>
      </c>
      <c r="I1097" s="24"/>
      <c r="J1097" s="23">
        <v>33238</v>
      </c>
      <c r="K1097" s="25">
        <v>620013137329.68274</v>
      </c>
      <c r="L1097" s="25"/>
      <c r="M1097" s="23">
        <v>33236</v>
      </c>
      <c r="N1097" s="25">
        <v>0</v>
      </c>
      <c r="O1097" s="25"/>
      <c r="P1097" s="23">
        <v>33221</v>
      </c>
      <c r="Q1097" s="24">
        <v>0</v>
      </c>
      <c r="S1097" s="23"/>
      <c r="W1097" s="23">
        <v>33238</v>
      </c>
      <c r="X1097" s="1">
        <f>[1]CalculateLowerTotal!N1097</f>
        <v>659071096008.79309</v>
      </c>
    </row>
    <row r="1098" spans="1:24" x14ac:dyDescent="0.3">
      <c r="B1098" s="2"/>
      <c r="C1098" s="2"/>
    </row>
  </sheetData>
  <sheetProtection password="C56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Rock Creek Allocations</vt:lpstr>
      <vt:lpstr>EColiDailyLoad</vt:lpstr>
      <vt:lpstr>'Rock Creek Allocations'!_Toc321302350</vt:lpstr>
    </vt:vector>
  </TitlesOfParts>
  <Company>Tetra Tech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Rafi, Teresa</dc:creator>
  <cp:lastModifiedBy>Rafi, Teresa</cp:lastModifiedBy>
  <dcterms:created xsi:type="dcterms:W3CDTF">2012-04-10T20:11:46Z</dcterms:created>
  <dcterms:modified xsi:type="dcterms:W3CDTF">2013-02-01T15:17:37Z</dcterms:modified>
</cp:coreProperties>
</file>