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2120" windowHeight="9120" tabRatio="782"/>
  </bookViews>
  <sheets>
    <sheet name="Retrofit Calculator" sheetId="9" r:id="rId1"/>
    <sheet name="Standardized Values" sheetId="11" r:id="rId2"/>
  </sheets>
  <definedNames>
    <definedName name="_xlnm.Print_Area" localSheetId="0">'Retrofit Calculator'!$B$2:$P$23</definedName>
    <definedName name="S2S10959" localSheetId="0">#REF!</definedName>
    <definedName name="S2S10959">#REF!</definedName>
  </definedNames>
  <calcPr calcId="145621"/>
</workbook>
</file>

<file path=xl/calcChain.xml><?xml version="1.0" encoding="utf-8"?>
<calcChain xmlns="http://schemas.openxmlformats.org/spreadsheetml/2006/main">
  <c r="I18" i="9" l="1"/>
  <c r="H18" i="9"/>
  <c r="H10" i="9"/>
  <c r="I10" i="9"/>
  <c r="J10" i="9"/>
  <c r="K10" i="9"/>
  <c r="L10" i="9"/>
  <c r="M10" i="9"/>
  <c r="N10" i="9"/>
  <c r="O10" i="9"/>
  <c r="P10" i="9"/>
  <c r="H8" i="9"/>
  <c r="C4" i="9" l="1"/>
  <c r="G10" i="9" l="1"/>
  <c r="P20" i="9"/>
  <c r="O20" i="9"/>
  <c r="N20" i="9"/>
  <c r="M20" i="9"/>
  <c r="L20" i="9"/>
  <c r="K20" i="9"/>
  <c r="J20" i="9"/>
  <c r="I20" i="9"/>
  <c r="H20" i="9"/>
  <c r="G20" i="9"/>
  <c r="L8" i="9"/>
  <c r="M8" i="9"/>
  <c r="N8" i="9"/>
  <c r="O8" i="9"/>
  <c r="P8" i="9"/>
  <c r="L11" i="9"/>
  <c r="M11" i="9"/>
  <c r="N11" i="9"/>
  <c r="O11" i="9"/>
  <c r="P11" i="9"/>
  <c r="L18" i="9"/>
  <c r="M18" i="9"/>
  <c r="N18" i="9"/>
  <c r="O18" i="9"/>
  <c r="P18" i="9"/>
  <c r="L21" i="9"/>
  <c r="M21" i="9"/>
  <c r="N21" i="9"/>
  <c r="O21" i="9"/>
  <c r="P21" i="9"/>
  <c r="I8" i="9"/>
  <c r="J8" i="9"/>
  <c r="K8" i="9"/>
  <c r="I11" i="9"/>
  <c r="J11" i="9"/>
  <c r="K11" i="9"/>
  <c r="J18" i="9"/>
  <c r="K18" i="9"/>
  <c r="I21" i="9"/>
  <c r="J21" i="9"/>
  <c r="K21" i="9"/>
  <c r="H21" i="9"/>
  <c r="G21" i="9"/>
  <c r="H11" i="9"/>
  <c r="G11" i="9"/>
  <c r="G18" i="9"/>
  <c r="G8" i="9"/>
  <c r="O23" i="9" l="1"/>
  <c r="P23" i="9"/>
  <c r="H23" i="9"/>
  <c r="M23" i="9"/>
  <c r="G23" i="9"/>
  <c r="I23" i="9"/>
  <c r="J23" i="9"/>
  <c r="K23" i="9"/>
  <c r="L23" i="9"/>
  <c r="N23" i="9"/>
  <c r="C14" i="9" l="1"/>
</calcChain>
</file>

<file path=xl/sharedStrings.xml><?xml version="1.0" encoding="utf-8"?>
<sst xmlns="http://schemas.openxmlformats.org/spreadsheetml/2006/main" count="46" uniqueCount="35">
  <si>
    <t>Impervious</t>
  </si>
  <si>
    <t>Compacted</t>
  </si>
  <si>
    <t>BMP Retention Capacity</t>
  </si>
  <si>
    <t>Average yearly retention achieved by BMP from 1 square foot of surface, normalized to standard where 1= 1.2" of retention on 1 square foot of impervious surface</t>
  </si>
  <si>
    <t>Natural</t>
  </si>
  <si>
    <t>Average yearly retention achieved by 1 square foot of land cover, normalized to standard where 1= 1.2" of retention on 1 square foot of impervious surface</t>
  </si>
  <si>
    <t>Retention Retrofit</t>
  </si>
  <si>
    <t>Land Cover Retrofit</t>
  </si>
  <si>
    <t>Natural land cover (square feet)</t>
  </si>
  <si>
    <t>Compacted land cover (square feet)</t>
  </si>
  <si>
    <t>Impervious land cover (square feet)</t>
  </si>
  <si>
    <t>BMP surface area (square feet)</t>
  </si>
  <si>
    <t>Total contributing drdainage area (square feet)</t>
  </si>
  <si>
    <t>Storm size retained (inches)</t>
  </si>
  <si>
    <t>BMP 1</t>
  </si>
  <si>
    <t>BMP 2</t>
  </si>
  <si>
    <t>Retrofit Value Achieved, where 1 = retaining 1.2 inches of stormwater runoff from 1 square foot of impervious area</t>
  </si>
  <si>
    <t>BMP 3</t>
  </si>
  <si>
    <t>BMP 4</t>
  </si>
  <si>
    <t>BMP 5</t>
  </si>
  <si>
    <t>BMP 6</t>
  </si>
  <si>
    <t>BMP 7</t>
  </si>
  <si>
    <t>BMP 8</t>
  </si>
  <si>
    <t>BMP 9</t>
  </si>
  <si>
    <t>BMP 10</t>
  </si>
  <si>
    <t>Proposed (Post project) Site Conditions</t>
  </si>
  <si>
    <t>Existing (Pre Project) Site Conditions</t>
  </si>
  <si>
    <t>Number of Trees Planted</t>
  </si>
  <si>
    <t>Trees</t>
  </si>
  <si>
    <t>BMPs with Contributing Drainage Areas</t>
  </si>
  <si>
    <t>Total Retrofit Value</t>
  </si>
  <si>
    <t>Total contributing drainage area (square feet)</t>
  </si>
  <si>
    <t>Calculated</t>
  </si>
  <si>
    <t>Input</t>
  </si>
  <si>
    <t>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</si>
</sst>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 applyFill="1"/>
    <xf numFmtId="43" fontId="0" fillId="0" borderId="0" xfId="1" applyFont="1" applyFill="1" applyAlignment="1"/>
    <xf numFmtId="43" fontId="2" fillId="0" borderId="0" xfId="1" applyFont="1" applyFill="1" applyAlignment="1"/>
    <xf numFmtId="43" fontId="1" fillId="0" borderId="0" xfId="1" applyFont="1" applyFill="1" applyAlignment="1"/>
    <xf numFmtId="43" fontId="0" fillId="2" borderId="0" xfId="1" applyFont="1" applyFill="1" applyAlignment="1"/>
    <xf numFmtId="0" fontId="0" fillId="0" borderId="0" xfId="0" applyAlignment="1"/>
    <xf numFmtId="43" fontId="1" fillId="2" borderId="0" xfId="1" applyFont="1" applyFill="1" applyAlignment="1"/>
    <xf numFmtId="43" fontId="0" fillId="0" borderId="0" xfId="1" applyFont="1" applyFill="1" applyAlignment="1">
      <alignment horizontal="center"/>
    </xf>
    <xf numFmtId="43" fontId="0" fillId="0" borderId="4" xfId="1" applyFont="1" applyFill="1" applyBorder="1"/>
    <xf numFmtId="43" fontId="0" fillId="0" borderId="0" xfId="1" applyFont="1" applyFill="1" applyBorder="1"/>
    <xf numFmtId="43" fontId="0" fillId="0" borderId="0" xfId="1" applyFont="1" applyFill="1" applyBorder="1" applyAlignment="1"/>
    <xf numFmtId="43" fontId="0" fillId="0" borderId="5" xfId="1" applyFont="1" applyFill="1" applyBorder="1" applyAlignment="1"/>
    <xf numFmtId="43" fontId="0" fillId="4" borderId="0" xfId="1" applyFont="1" applyFill="1" applyBorder="1"/>
    <xf numFmtId="43" fontId="0" fillId="4" borderId="5" xfId="1" applyFont="1" applyFill="1" applyBorder="1"/>
    <xf numFmtId="43" fontId="0" fillId="3" borderId="0" xfId="1" applyFont="1" applyFill="1" applyBorder="1"/>
    <xf numFmtId="43" fontId="0" fillId="3" borderId="5" xfId="1" applyFont="1" applyFill="1" applyBorder="1"/>
    <xf numFmtId="43" fontId="0" fillId="0" borderId="4" xfId="1" applyFont="1" applyFill="1" applyBorder="1" applyAlignment="1">
      <alignment vertical="center" wrapText="1"/>
    </xf>
    <xf numFmtId="43" fontId="0" fillId="0" borderId="5" xfId="1" applyFont="1" applyFill="1" applyBorder="1"/>
    <xf numFmtId="43" fontId="2" fillId="0" borderId="0" xfId="1" applyFont="1" applyFill="1" applyBorder="1" applyAlignment="1"/>
    <xf numFmtId="43" fontId="2" fillId="0" borderId="5" xfId="1" applyFont="1" applyFill="1" applyBorder="1" applyAlignment="1"/>
    <xf numFmtId="43" fontId="0" fillId="0" borderId="3" xfId="1" applyFont="1" applyFill="1" applyBorder="1"/>
    <xf numFmtId="43" fontId="0" fillId="0" borderId="8" xfId="1" applyFont="1" applyFill="1" applyBorder="1"/>
    <xf numFmtId="43" fontId="0" fillId="4" borderId="1" xfId="1" applyFont="1" applyFill="1" applyBorder="1"/>
    <xf numFmtId="43" fontId="0" fillId="4" borderId="2" xfId="1" applyFont="1" applyFill="1" applyBorder="1"/>
    <xf numFmtId="43" fontId="0" fillId="4" borderId="3" xfId="1" applyFont="1" applyFill="1" applyBorder="1"/>
    <xf numFmtId="43" fontId="0" fillId="4" borderId="4" xfId="1" applyFont="1" applyFill="1" applyBorder="1"/>
    <xf numFmtId="43" fontId="0" fillId="3" borderId="4" xfId="1" applyFont="1" applyFill="1" applyBorder="1"/>
    <xf numFmtId="43" fontId="0" fillId="4" borderId="6" xfId="1" applyFont="1" applyFill="1" applyBorder="1"/>
    <xf numFmtId="43" fontId="0" fillId="4" borderId="7" xfId="1" applyFont="1" applyFill="1" applyBorder="1"/>
    <xf numFmtId="43" fontId="0" fillId="4" borderId="8" xfId="1" applyFont="1" applyFill="1" applyBorder="1"/>
    <xf numFmtId="43" fontId="0" fillId="3" borderId="9" xfId="1" applyFont="1" applyFill="1" applyBorder="1"/>
    <xf numFmtId="43" fontId="0" fillId="3" borderId="10" xfId="1" applyFont="1" applyFill="1" applyBorder="1"/>
    <xf numFmtId="43" fontId="0" fillId="3" borderId="11" xfId="1" applyFont="1" applyFill="1" applyBorder="1"/>
    <xf numFmtId="43" fontId="0" fillId="0" borderId="12" xfId="1" applyFont="1" applyFill="1" applyBorder="1"/>
    <xf numFmtId="43" fontId="0" fillId="0" borderId="15" xfId="1" applyFont="1" applyFill="1" applyBorder="1"/>
    <xf numFmtId="43" fontId="0" fillId="3" borderId="15" xfId="1" applyFont="1" applyFill="1" applyBorder="1"/>
    <xf numFmtId="43" fontId="0" fillId="4" borderId="15" xfId="1" applyFont="1" applyFill="1" applyBorder="1"/>
    <xf numFmtId="43" fontId="2" fillId="0" borderId="15" xfId="1" applyFont="1" applyFill="1" applyBorder="1"/>
    <xf numFmtId="43" fontId="0" fillId="0" borderId="9" xfId="1" applyFont="1" applyFill="1" applyBorder="1" applyAlignment="1">
      <alignment horizontal="center" wrapText="1"/>
    </xf>
    <xf numFmtId="43" fontId="0" fillId="0" borderId="11" xfId="1" applyFont="1" applyFill="1" applyBorder="1" applyAlignment="1">
      <alignment horizontal="center" wrapText="1"/>
    </xf>
    <xf numFmtId="43" fontId="2" fillId="0" borderId="9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0" fillId="0" borderId="12" xfId="1" applyFont="1" applyFill="1" applyBorder="1" applyAlignment="1">
      <alignment horizontal="center" vertical="center" wrapText="1"/>
    </xf>
    <xf numFmtId="43" fontId="0" fillId="0" borderId="13" xfId="1" applyFont="1" applyFill="1" applyBorder="1" applyAlignment="1">
      <alignment horizontal="center" vertical="center" wrapText="1"/>
    </xf>
    <xf numFmtId="43" fontId="0" fillId="0" borderId="14" xfId="1" applyFont="1" applyFill="1" applyBorder="1" applyAlignment="1">
      <alignment horizontal="center" vertical="center" wrapText="1"/>
    </xf>
    <xf numFmtId="43" fontId="3" fillId="3" borderId="5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0" fillId="3" borderId="5" xfId="1" applyFont="1" applyFill="1" applyBorder="1" applyAlignment="1">
      <alignment horizontal="center" vertical="center"/>
    </xf>
    <xf numFmtId="43" fontId="0" fillId="3" borderId="8" xfId="1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43" fontId="2" fillId="0" borderId="0" xfId="1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P26"/>
  <sheetViews>
    <sheetView tabSelected="1" view="pageLayout" topLeftCell="A2" zoomScaleNormal="100" workbookViewId="0">
      <selection activeCell="K31" sqref="K31"/>
    </sheetView>
  </sheetViews>
  <sheetFormatPr defaultColWidth="9.140625" defaultRowHeight="15" x14ac:dyDescent="0.25"/>
  <cols>
    <col min="1" max="1" width="9.140625" style="1"/>
    <col min="2" max="2" width="23.5703125" style="1" customWidth="1"/>
    <col min="3" max="3" width="11.140625" style="1" customWidth="1"/>
    <col min="4" max="4" width="9.140625" style="1"/>
    <col min="5" max="5" width="11.85546875" style="1" bestFit="1" customWidth="1"/>
    <col min="6" max="6" width="39.140625" style="1" bestFit="1" customWidth="1"/>
    <col min="7" max="8" width="9.140625" style="1" bestFit="1" customWidth="1"/>
    <col min="9" max="9" width="9.140625" style="1" customWidth="1"/>
    <col min="10" max="11" width="9.140625" style="1" bestFit="1" customWidth="1"/>
    <col min="12" max="13" width="9.140625" style="1"/>
    <col min="14" max="14" width="9.140625" style="1" bestFit="1" customWidth="1"/>
    <col min="15" max="16384" width="9.140625" style="1"/>
  </cols>
  <sheetData>
    <row r="2" spans="2:16" ht="14.45" x14ac:dyDescent="0.3">
      <c r="B2" s="43" t="s">
        <v>28</v>
      </c>
      <c r="C2" s="44"/>
      <c r="E2" s="41" t="s">
        <v>29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2"/>
    </row>
    <row r="3" spans="2:16" ht="14.45" x14ac:dyDescent="0.3">
      <c r="B3" s="34" t="s">
        <v>27</v>
      </c>
      <c r="C3" s="25">
        <v>20</v>
      </c>
      <c r="E3" s="9"/>
      <c r="F3" s="18"/>
      <c r="G3" s="10" t="s">
        <v>14</v>
      </c>
      <c r="H3" s="11" t="s">
        <v>15</v>
      </c>
      <c r="I3" s="10" t="s">
        <v>17</v>
      </c>
      <c r="J3" s="11" t="s">
        <v>18</v>
      </c>
      <c r="K3" s="10" t="s">
        <v>19</v>
      </c>
      <c r="L3" s="11" t="s">
        <v>20</v>
      </c>
      <c r="M3" s="10" t="s">
        <v>21</v>
      </c>
      <c r="N3" s="11" t="s">
        <v>22</v>
      </c>
      <c r="O3" s="10" t="s">
        <v>23</v>
      </c>
      <c r="P3" s="12" t="s">
        <v>24</v>
      </c>
    </row>
    <row r="4" spans="2:16" x14ac:dyDescent="0.25">
      <c r="B4" s="47" t="s">
        <v>16</v>
      </c>
      <c r="C4" s="51">
        <f>C3*74.3</f>
        <v>1486</v>
      </c>
      <c r="D4" s="2"/>
      <c r="E4" s="53" t="s">
        <v>25</v>
      </c>
      <c r="F4" s="21" t="s">
        <v>8</v>
      </c>
      <c r="G4" s="23">
        <v>0</v>
      </c>
      <c r="H4" s="24"/>
      <c r="I4" s="24"/>
      <c r="J4" s="24"/>
      <c r="K4" s="24"/>
      <c r="L4" s="24"/>
      <c r="M4" s="24"/>
      <c r="N4" s="24"/>
      <c r="O4" s="24"/>
      <c r="P4" s="25"/>
    </row>
    <row r="5" spans="2:16" x14ac:dyDescent="0.25">
      <c r="B5" s="47"/>
      <c r="C5" s="51"/>
      <c r="D5" s="2"/>
      <c r="E5" s="54"/>
      <c r="F5" s="18" t="s">
        <v>9</v>
      </c>
      <c r="G5" s="26"/>
      <c r="H5" s="13"/>
      <c r="I5" s="13"/>
      <c r="J5" s="13"/>
      <c r="K5" s="13"/>
      <c r="L5" s="13"/>
      <c r="M5" s="13"/>
      <c r="N5" s="13"/>
      <c r="O5" s="13"/>
      <c r="P5" s="14"/>
    </row>
    <row r="6" spans="2:16" x14ac:dyDescent="0.25">
      <c r="B6" s="47"/>
      <c r="C6" s="51"/>
      <c r="D6" s="2"/>
      <c r="E6" s="54"/>
      <c r="F6" s="18" t="s">
        <v>10</v>
      </c>
      <c r="G6" s="26"/>
      <c r="H6" s="13"/>
      <c r="I6" s="13"/>
      <c r="J6" s="13"/>
      <c r="K6" s="13"/>
      <c r="L6" s="13"/>
      <c r="M6" s="13"/>
      <c r="N6" s="13"/>
      <c r="O6" s="13"/>
      <c r="P6" s="14"/>
    </row>
    <row r="7" spans="2:16" x14ac:dyDescent="0.25">
      <c r="B7" s="47"/>
      <c r="C7" s="51"/>
      <c r="D7" s="2"/>
      <c r="E7" s="54"/>
      <c r="F7" s="18" t="s">
        <v>11</v>
      </c>
      <c r="G7" s="26"/>
      <c r="H7" s="13"/>
      <c r="I7" s="13"/>
      <c r="J7" s="13"/>
      <c r="K7" s="13"/>
      <c r="L7" s="13"/>
      <c r="M7" s="13"/>
      <c r="N7" s="13"/>
      <c r="O7" s="13"/>
      <c r="P7" s="14"/>
    </row>
    <row r="8" spans="2:16" x14ac:dyDescent="0.25">
      <c r="B8" s="47"/>
      <c r="C8" s="51"/>
      <c r="D8" s="2"/>
      <c r="E8" s="54"/>
      <c r="F8" s="18" t="s">
        <v>31</v>
      </c>
      <c r="G8" s="27">
        <f t="shared" ref="G8:P8" si="0">SUM(G4:G7)</f>
        <v>0</v>
      </c>
      <c r="H8" s="15">
        <f t="shared" ref="H8" si="1">SUM(H4:H7)</f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6">
        <f t="shared" si="0"/>
        <v>0</v>
      </c>
    </row>
    <row r="9" spans="2:16" x14ac:dyDescent="0.25">
      <c r="B9" s="48"/>
      <c r="C9" s="52"/>
      <c r="D9" s="2"/>
      <c r="E9" s="55"/>
      <c r="F9" s="22" t="s">
        <v>13</v>
      </c>
      <c r="G9" s="28"/>
      <c r="H9" s="29"/>
      <c r="I9" s="29"/>
      <c r="J9" s="29"/>
      <c r="K9" s="29"/>
      <c r="L9" s="29"/>
      <c r="M9" s="29"/>
      <c r="N9" s="29"/>
      <c r="O9" s="29"/>
      <c r="P9" s="30"/>
    </row>
    <row r="10" spans="2:16" ht="14.45" hidden="1" x14ac:dyDescent="0.3">
      <c r="E10" s="17"/>
      <c r="F10" s="10" t="s">
        <v>6</v>
      </c>
      <c r="G10" s="10">
        <f>(VLOOKUP(MIN(IF(G9="", 0, G9), 1.7), 'Standardized Values'!$A:$C, 2, 0)*SUM(G6:G7))+(VLOOKUP(MIN(IF(G9="", 0, G9), 1.7), 'Standardized Values'!$A:$C, 3, 0)*G5)</f>
        <v>0</v>
      </c>
      <c r="H10" s="10">
        <f>(VLOOKUP(MIN(IF(H9="", 0, H9), 1.7), 'Standardized Values'!$A:$C, 2, 0)*SUM(H6:H7))+(VLOOKUP(MIN(IF(H9="", 0, H9), 1.7), 'Standardized Values'!$A:$C, 3, 0)*H5)</f>
        <v>0</v>
      </c>
      <c r="I10" s="10">
        <f>(VLOOKUP(MIN(IF(I9="", 0, I9), 1.7), 'Standardized Values'!$A:$C, 2, 0)*SUM(I6:I7))+(VLOOKUP(MIN(IF(I9="", 0, I9), 1.7), 'Standardized Values'!$A:$C, 3, 0)*I5)</f>
        <v>0</v>
      </c>
      <c r="J10" s="10">
        <f>(VLOOKUP(MIN(IF(J9="", 0, J9), 1.7), 'Standardized Values'!$A:$C, 2, 0)*SUM(J6:J7))+(VLOOKUP(MIN(IF(J9="", 0, J9), 1.7), 'Standardized Values'!$A:$C, 3, 0)*J5)</f>
        <v>0</v>
      </c>
      <c r="K10" s="10">
        <f>(VLOOKUP(MIN(IF(K9="", 0, K9), 1.7), 'Standardized Values'!$A:$C, 2, 0)*SUM(K6:K7))+(VLOOKUP(MIN(IF(K9="", 0, K9), 1.7), 'Standardized Values'!$A:$C, 3, 0)*K5)</f>
        <v>0</v>
      </c>
      <c r="L10" s="10">
        <f>(VLOOKUP(MIN(IF(L9="", 0, L9), 1.7), 'Standardized Values'!$A:$C, 2, 0)*SUM(L6:L7))+(VLOOKUP(MIN(IF(L9="", 0, L9), 1.7), 'Standardized Values'!$A:$C, 3, 0)*L5)</f>
        <v>0</v>
      </c>
      <c r="M10" s="10">
        <f>(VLOOKUP(MIN(IF(M9="", 0, M9), 1.7), 'Standardized Values'!$A:$C, 2, 0)*SUM(M6:M7))+(VLOOKUP(MIN(IF(M9="", 0, M9), 1.7), 'Standardized Values'!$A:$C, 3, 0)*M5)</f>
        <v>0</v>
      </c>
      <c r="N10" s="10">
        <f>(VLOOKUP(MIN(IF(N9="", 0, N9), 1.7), 'Standardized Values'!$A:$C, 2, 0)*SUM(N6:N7))+(VLOOKUP(MIN(IF(N9="", 0, N9), 1.7), 'Standardized Values'!$A:$C, 3, 0)*N5)</f>
        <v>0</v>
      </c>
      <c r="O10" s="10">
        <f>(VLOOKUP(MIN(IF(O9="", 0, O9), 1.7), 'Standardized Values'!$A:$C, 2, 0)*SUM(O6:O7))+(VLOOKUP(MIN(IF(O9="", 0, O9), 1.7), 'Standardized Values'!$A:$C, 3, 0)*O5)</f>
        <v>0</v>
      </c>
      <c r="P10" s="10">
        <f>(VLOOKUP(MIN(IF(P9="", 0, P9), 1.7), 'Standardized Values'!$A:$C, 2, 0)*SUM(P6:P7))+(VLOOKUP(MIN(IF(P9="", 0, P9), 1.7), 'Standardized Values'!$A:$C, 3, 0)*P5)</f>
        <v>0</v>
      </c>
    </row>
    <row r="11" spans="2:16" ht="14.45" hidden="1" x14ac:dyDescent="0.3">
      <c r="E11" s="17"/>
      <c r="F11" s="10" t="s">
        <v>7</v>
      </c>
      <c r="G11" s="10">
        <f>(G4*'Standardized Values'!$F$4)+(G5*'Standardized Values'!$F$3)+(SUM(G6:G7)*'Standardized Values'!$F$2)</f>
        <v>0</v>
      </c>
      <c r="H11" s="10">
        <f>(H4*'Standardized Values'!$F$4)+(H5*'Standardized Values'!$F$3)+(SUM(H6:H7)*'Standardized Values'!$F$2)</f>
        <v>0</v>
      </c>
      <c r="I11" s="10">
        <f>(I4*'Standardized Values'!$F$4)+(I5*'Standardized Values'!$F$3)+(SUM(I6:I7)*'Standardized Values'!$F$2)</f>
        <v>0</v>
      </c>
      <c r="J11" s="10">
        <f>(J4*'Standardized Values'!$F$4)+(J5*'Standardized Values'!$F$3)+(SUM(J6:J7)*'Standardized Values'!$F$2)</f>
        <v>0</v>
      </c>
      <c r="K11" s="10">
        <f>(K4*'Standardized Values'!$F$4)+(K5*'Standardized Values'!$F$3)+(SUM(K6:K7)*'Standardized Values'!$F$2)</f>
        <v>0</v>
      </c>
      <c r="L11" s="10">
        <f>(L4*'Standardized Values'!$F$4)+(L5*'Standardized Values'!$F$3)+(SUM(L6:L7)*'Standardized Values'!$F$2)</f>
        <v>0</v>
      </c>
      <c r="M11" s="10">
        <f>(M4*'Standardized Values'!$F$4)+(M5*'Standardized Values'!$F$3)+(SUM(M6:M7)*'Standardized Values'!$F$2)</f>
        <v>0</v>
      </c>
      <c r="N11" s="10">
        <f>(N4*'Standardized Values'!$F$4)+(N5*'Standardized Values'!$F$3)+(SUM(N6:N7)*'Standardized Values'!$F$2)</f>
        <v>0</v>
      </c>
      <c r="O11" s="10">
        <f>(O4*'Standardized Values'!$F$4)+(O5*'Standardized Values'!$F$3)+(SUM(O6:O7)*'Standardized Values'!$F$2)</f>
        <v>0</v>
      </c>
      <c r="P11" s="18">
        <f>(P4*'Standardized Values'!$F$4)+(P5*'Standardized Values'!$F$3)+(SUM(P6:P7)*'Standardized Values'!$F$2)</f>
        <v>0</v>
      </c>
    </row>
    <row r="12" spans="2:16" ht="14.45" x14ac:dyDescent="0.3"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8"/>
    </row>
    <row r="13" spans="2:16" ht="14.45" x14ac:dyDescent="0.3">
      <c r="B13" s="41" t="s">
        <v>30</v>
      </c>
      <c r="C13" s="42"/>
      <c r="E13" s="9"/>
      <c r="F13" s="10"/>
      <c r="G13" s="10"/>
      <c r="H13" s="19"/>
      <c r="I13" s="19"/>
      <c r="J13" s="19"/>
      <c r="K13" s="19"/>
      <c r="L13" s="19"/>
      <c r="M13" s="19"/>
      <c r="N13" s="19"/>
      <c r="O13" s="19"/>
      <c r="P13" s="20"/>
    </row>
    <row r="14" spans="2:16" ht="14.45" customHeight="1" x14ac:dyDescent="0.25">
      <c r="B14" s="46" t="s">
        <v>16</v>
      </c>
      <c r="C14" s="49">
        <f>SUM(G23:P23)+C4</f>
        <v>1486</v>
      </c>
      <c r="E14" s="53" t="s">
        <v>26</v>
      </c>
      <c r="F14" s="21" t="s">
        <v>8</v>
      </c>
      <c r="G14" s="23">
        <v>0</v>
      </c>
      <c r="H14" s="24"/>
      <c r="I14" s="24"/>
      <c r="J14" s="24"/>
      <c r="K14" s="24"/>
      <c r="L14" s="24"/>
      <c r="M14" s="24"/>
      <c r="N14" s="24"/>
      <c r="O14" s="24"/>
      <c r="P14" s="25"/>
    </row>
    <row r="15" spans="2:16" x14ac:dyDescent="0.25">
      <c r="B15" s="47"/>
      <c r="C15" s="49"/>
      <c r="E15" s="54"/>
      <c r="F15" s="18" t="s">
        <v>9</v>
      </c>
      <c r="G15" s="26"/>
      <c r="H15" s="13"/>
      <c r="I15" s="13"/>
      <c r="J15" s="13"/>
      <c r="K15" s="13"/>
      <c r="L15" s="13"/>
      <c r="M15" s="13"/>
      <c r="N15" s="13"/>
      <c r="O15" s="13"/>
      <c r="P15" s="14"/>
    </row>
    <row r="16" spans="2:16" x14ac:dyDescent="0.25">
      <c r="B16" s="47"/>
      <c r="C16" s="49"/>
      <c r="E16" s="54"/>
      <c r="F16" s="18" t="s">
        <v>10</v>
      </c>
      <c r="G16" s="26"/>
      <c r="H16" s="13"/>
      <c r="I16" s="13"/>
      <c r="J16" s="13"/>
      <c r="K16" s="13"/>
      <c r="L16" s="13"/>
      <c r="M16" s="13"/>
      <c r="N16" s="13"/>
      <c r="O16" s="13"/>
      <c r="P16" s="14"/>
    </row>
    <row r="17" spans="2:16" x14ac:dyDescent="0.25">
      <c r="B17" s="47"/>
      <c r="C17" s="49"/>
      <c r="E17" s="54"/>
      <c r="F17" s="18" t="s">
        <v>11</v>
      </c>
      <c r="G17" s="26"/>
      <c r="H17" s="13"/>
      <c r="I17" s="13"/>
      <c r="J17" s="13"/>
      <c r="K17" s="13"/>
      <c r="L17" s="13"/>
      <c r="M17" s="13"/>
      <c r="N17" s="13"/>
      <c r="O17" s="13"/>
      <c r="P17" s="14"/>
    </row>
    <row r="18" spans="2:16" x14ac:dyDescent="0.25">
      <c r="B18" s="47"/>
      <c r="C18" s="49"/>
      <c r="E18" s="54"/>
      <c r="F18" s="18" t="s">
        <v>12</v>
      </c>
      <c r="G18" s="27">
        <f t="shared" ref="G18:P18" si="2">SUM(G14:G17)</f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6">
        <f t="shared" si="2"/>
        <v>0</v>
      </c>
    </row>
    <row r="19" spans="2:16" x14ac:dyDescent="0.25">
      <c r="B19" s="48"/>
      <c r="C19" s="50"/>
      <c r="E19" s="55"/>
      <c r="F19" s="22" t="s">
        <v>13</v>
      </c>
      <c r="G19" s="28">
        <v>0</v>
      </c>
      <c r="H19" s="29"/>
      <c r="I19" s="29"/>
      <c r="J19" s="29"/>
      <c r="K19" s="29"/>
      <c r="L19" s="29"/>
      <c r="M19" s="29"/>
      <c r="N19" s="29"/>
      <c r="O19" s="29"/>
      <c r="P19" s="30"/>
    </row>
    <row r="20" spans="2:16" ht="14.45" hidden="1" x14ac:dyDescent="0.3">
      <c r="E20" s="17"/>
      <c r="F20" s="10" t="s">
        <v>6</v>
      </c>
      <c r="G20" s="10">
        <f>(VLOOKUP(MIN(IF(G19="", 0, G19), 1.7), 'Standardized Values'!$A:$C, 2, 0)*SUM(G16:G17))+(VLOOKUP(MIN(IF(G19="", 0, G19), 1.7), 'Standardized Values'!$A:$C, 3, 0)*G15)</f>
        <v>0</v>
      </c>
      <c r="H20" s="10">
        <f>(VLOOKUP(MIN(IF(H19="", 0, H19), 1.7), 'Standardized Values'!$A:$C, 2, 0)*SUM(H16:H17))+(VLOOKUP(MIN(IF(H19="", 0, H19), 1.7), 'Standardized Values'!$A:$C, 3, 0)*H15)</f>
        <v>0</v>
      </c>
      <c r="I20" s="10">
        <f>(VLOOKUP(MIN(IF(I19="", 0, I19), 1.7), 'Standardized Values'!$A:$C, 2, 0)*SUM(I16:I17))+(VLOOKUP(MIN(IF(I19="", 0, I19), 1.7), 'Standardized Values'!$A:$C, 3, 0)*I15)</f>
        <v>0</v>
      </c>
      <c r="J20" s="10">
        <f>(VLOOKUP(MIN(IF(J19="", 0, J19), 1.7), 'Standardized Values'!$A:$C, 2, 0)*SUM(J16:J17))+(VLOOKUP(MIN(IF(J19="", 0, J19), 1.7), 'Standardized Values'!$A:$C, 3, 0)*J15)</f>
        <v>0</v>
      </c>
      <c r="K20" s="10">
        <f>(VLOOKUP(MIN(IF(K19="", 0, K19), 1.7), 'Standardized Values'!$A:$C, 2, 0)*SUM(K16:K17))+(VLOOKUP(MIN(IF(K19="", 0, K19), 1.7), 'Standardized Values'!$A:$C, 3, 0)*K15)</f>
        <v>0</v>
      </c>
      <c r="L20" s="10">
        <f>(VLOOKUP(MIN(IF(L19="", 0, L19), 1.7), 'Standardized Values'!$A:$C, 2, 0)*SUM(L16:L17))+(VLOOKUP(MIN(IF(L19="", 0, L19), 1.7), 'Standardized Values'!$A:$C, 3, 0)*L15)</f>
        <v>0</v>
      </c>
      <c r="M20" s="10">
        <f>(VLOOKUP(MIN(IF(M19="", 0, M19), 1.7), 'Standardized Values'!$A:$C, 2, 0)*SUM(M16:M17))+(VLOOKUP(MIN(IF(M19="", 0, M19), 1.7), 'Standardized Values'!$A:$C, 3, 0)*M15)</f>
        <v>0</v>
      </c>
      <c r="N20" s="10">
        <f>(VLOOKUP(MIN(IF(N19="", 0, N19), 1.7), 'Standardized Values'!$A:$C, 2, 0)*SUM(N16:N17))+(VLOOKUP(MIN(IF(N19="", 0, N19), 1.7), 'Standardized Values'!$A:$C, 3, 0)*N15)</f>
        <v>0</v>
      </c>
      <c r="O20" s="10">
        <f>(VLOOKUP(MIN(IF(O19="", 0, O19), 1.7), 'Standardized Values'!$A:$C, 2, 0)*SUM(O16:O17))+(VLOOKUP(MIN(IF(O19="", 0, O19), 1.7), 'Standardized Values'!$A:$C, 3, 0)*O15)</f>
        <v>0</v>
      </c>
      <c r="P20" s="18">
        <f>(VLOOKUP(MIN(IF(P19="", 0, P19), 1.7), 'Standardized Values'!$A:$C, 2, 0)*SUM(P16:P17))+(VLOOKUP(MIN(IF(P19="", 0, P19), 1.7), 'Standardized Values'!$A:$C, 3, 0)*P15)</f>
        <v>0</v>
      </c>
    </row>
    <row r="21" spans="2:16" ht="14.45" hidden="1" x14ac:dyDescent="0.3">
      <c r="E21" s="17"/>
      <c r="F21" s="10" t="s">
        <v>7</v>
      </c>
      <c r="G21" s="10">
        <f>(G14*'Standardized Values'!$F$4)+(G15*'Standardized Values'!$F$3)+(SUM(G16:G17)*'Standardized Values'!$F$2)</f>
        <v>0</v>
      </c>
      <c r="H21" s="10">
        <f>(H14*'Standardized Values'!$F$4)+(H15*'Standardized Values'!$F$3)+(SUM(H16:H17)*'Standardized Values'!$F$2)</f>
        <v>0</v>
      </c>
      <c r="I21" s="10">
        <f>(I14*'Standardized Values'!$F$4)+(I15*'Standardized Values'!$F$3)+(SUM(I16:I17)*'Standardized Values'!$F$2)</f>
        <v>0</v>
      </c>
      <c r="J21" s="10">
        <f>(J14*'Standardized Values'!$F$4)+(J15*'Standardized Values'!$F$3)+(SUM(J16:J17)*'Standardized Values'!$F$2)</f>
        <v>0</v>
      </c>
      <c r="K21" s="10">
        <f>(K14*'Standardized Values'!$F$4)+(K15*'Standardized Values'!$F$3)+(SUM(K16:K17)*'Standardized Values'!$F$2)</f>
        <v>0</v>
      </c>
      <c r="L21" s="10">
        <f>(L14*'Standardized Values'!$F$4)+(L15*'Standardized Values'!$F$3)+(SUM(L16:L17)*'Standardized Values'!$F$2)</f>
        <v>0</v>
      </c>
      <c r="M21" s="10">
        <f>(M14*'Standardized Values'!$F$4)+(M15*'Standardized Values'!$F$3)+(SUM(M16:M17)*'Standardized Values'!$F$2)</f>
        <v>0</v>
      </c>
      <c r="N21" s="10">
        <f>(N14*'Standardized Values'!$F$4)+(N15*'Standardized Values'!$F$3)+(SUM(N16:N17)*'Standardized Values'!$F$2)</f>
        <v>0</v>
      </c>
      <c r="O21" s="10">
        <f>(O14*'Standardized Values'!$F$4)+(O15*'Standardized Values'!$F$3)+(SUM(O16:O17)*'Standardized Values'!$F$2)</f>
        <v>0</v>
      </c>
      <c r="P21" s="18">
        <f>(P14*'Standardized Values'!$F$4)+(P15*'Standardized Values'!$F$3)+(SUM(P16:P17)*'Standardized Values'!$F$2)</f>
        <v>0</v>
      </c>
    </row>
    <row r="22" spans="2:16" ht="14.45" x14ac:dyDescent="0.3"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8"/>
    </row>
    <row r="23" spans="2:16" ht="28.35" customHeight="1" x14ac:dyDescent="0.3">
      <c r="E23" s="39" t="s">
        <v>16</v>
      </c>
      <c r="F23" s="40"/>
      <c r="G23" s="31">
        <f t="shared" ref="G23:P23" si="3">SUM(G10:G11)-SUM(G20:G21)</f>
        <v>0</v>
      </c>
      <c r="H23" s="32">
        <f t="shared" si="3"/>
        <v>0</v>
      </c>
      <c r="I23" s="32">
        <f t="shared" si="3"/>
        <v>0</v>
      </c>
      <c r="J23" s="32">
        <f t="shared" si="3"/>
        <v>0</v>
      </c>
      <c r="K23" s="32">
        <f t="shared" si="3"/>
        <v>0</v>
      </c>
      <c r="L23" s="32">
        <f t="shared" si="3"/>
        <v>0</v>
      </c>
      <c r="M23" s="32">
        <f t="shared" si="3"/>
        <v>0</v>
      </c>
      <c r="N23" s="32">
        <f t="shared" si="3"/>
        <v>0</v>
      </c>
      <c r="O23" s="32">
        <f t="shared" si="3"/>
        <v>0</v>
      </c>
      <c r="P23" s="33">
        <f t="shared" si="3"/>
        <v>0</v>
      </c>
    </row>
    <row r="24" spans="2:16" ht="14.45" x14ac:dyDescent="0.35">
      <c r="B24" s="38" t="s">
        <v>34</v>
      </c>
      <c r="C24" s="35"/>
    </row>
    <row r="25" spans="2:16" ht="14.45" x14ac:dyDescent="0.35">
      <c r="B25" s="35" t="s">
        <v>32</v>
      </c>
      <c r="C25" s="36"/>
    </row>
    <row r="26" spans="2:16" ht="14.45" x14ac:dyDescent="0.35">
      <c r="B26" s="35" t="s">
        <v>33</v>
      </c>
      <c r="C26" s="37"/>
    </row>
  </sheetData>
  <dataConsolidate/>
  <mergeCells count="10">
    <mergeCell ref="E23:F23"/>
    <mergeCell ref="B13:C13"/>
    <mergeCell ref="B2:C2"/>
    <mergeCell ref="E2:P2"/>
    <mergeCell ref="B14:B19"/>
    <mergeCell ref="C14:C19"/>
    <mergeCell ref="C4:C9"/>
    <mergeCell ref="E4:E9"/>
    <mergeCell ref="E14:E19"/>
    <mergeCell ref="B4:B9"/>
  </mergeCells>
  <pageMargins left="0.7" right="0.7" top="0.75" bottom="0.75" header="0.3" footer="0.3"/>
  <pageSetup paperSize="5" scale="82" orientation="landscape" r:id="rId1"/>
  <headerFooter>
    <oddHeader>&amp;CAppendix 9: Stormwater Retention Calculator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opLeftCell="A7" workbookViewId="0">
      <selection activeCell="C123" sqref="C123"/>
    </sheetView>
  </sheetViews>
  <sheetFormatPr defaultColWidth="8.85546875" defaultRowHeight="15" x14ac:dyDescent="0.25"/>
  <cols>
    <col min="1" max="1" width="22.140625" style="6" bestFit="1" customWidth="1"/>
    <col min="2" max="2" width="19.140625" style="6" customWidth="1"/>
    <col min="3" max="3" width="23" style="6" customWidth="1"/>
    <col min="4" max="4" width="8.85546875" style="6"/>
    <col min="5" max="5" width="32" style="6" customWidth="1"/>
    <col min="6" max="6" width="40" style="6" customWidth="1"/>
    <col min="7" max="16384" width="8.85546875" style="6"/>
  </cols>
  <sheetData>
    <row r="1" spans="1:6" ht="68.45" customHeight="1" x14ac:dyDescent="0.3">
      <c r="A1" s="56" t="s">
        <v>3</v>
      </c>
      <c r="B1" s="56"/>
      <c r="C1" s="56"/>
      <c r="D1" s="2"/>
      <c r="E1" s="56" t="s">
        <v>5</v>
      </c>
      <c r="F1" s="56"/>
    </row>
    <row r="2" spans="1:6" ht="14.45" x14ac:dyDescent="0.3">
      <c r="A2" s="2" t="s">
        <v>2</v>
      </c>
      <c r="B2" s="2" t="s">
        <v>0</v>
      </c>
      <c r="C2" s="2" t="s">
        <v>1</v>
      </c>
      <c r="D2" s="2"/>
      <c r="E2" s="2" t="s">
        <v>0</v>
      </c>
      <c r="F2" s="5">
        <v>5.5708844438824172E-2</v>
      </c>
    </row>
    <row r="3" spans="1:6" ht="14.45" x14ac:dyDescent="0.3">
      <c r="A3" s="5">
        <v>0</v>
      </c>
      <c r="B3" s="5">
        <v>0</v>
      </c>
      <c r="C3" s="5">
        <v>0</v>
      </c>
      <c r="D3" s="2"/>
      <c r="E3" s="2" t="s">
        <v>1</v>
      </c>
      <c r="F3" s="7">
        <v>0.83563266658236246</v>
      </c>
    </row>
    <row r="4" spans="1:6" ht="14.45" x14ac:dyDescent="0.3">
      <c r="A4" s="5">
        <v>0.01</v>
      </c>
      <c r="B4" s="5">
        <v>1.6850524448484581E-2</v>
      </c>
      <c r="C4" s="5">
        <v>4.43434853907489E-3</v>
      </c>
      <c r="D4" s="2"/>
      <c r="E4" s="2" t="s">
        <v>4</v>
      </c>
      <c r="F4" s="7">
        <v>1.1141768887764834</v>
      </c>
    </row>
    <row r="5" spans="1:6" ht="14.45" x14ac:dyDescent="0.3">
      <c r="A5" s="5">
        <v>0.02</v>
      </c>
      <c r="B5" s="5">
        <v>3.3701048896969163E-2</v>
      </c>
      <c r="C5" s="5">
        <v>8.8686970781497801E-3</v>
      </c>
      <c r="D5" s="2"/>
      <c r="E5" s="2"/>
      <c r="F5" s="2"/>
    </row>
    <row r="6" spans="1:6" ht="14.45" x14ac:dyDescent="0.3">
      <c r="A6" s="5">
        <v>0.03</v>
      </c>
      <c r="B6" s="5">
        <v>5.0551573345642892E-2</v>
      </c>
      <c r="C6" s="5">
        <v>1.3303045617274445E-2</v>
      </c>
      <c r="D6" s="2"/>
      <c r="E6" s="2"/>
      <c r="F6" s="2"/>
    </row>
    <row r="7" spans="1:6" ht="14.45" x14ac:dyDescent="0.3">
      <c r="A7" s="5">
        <v>0.04</v>
      </c>
      <c r="B7" s="5">
        <v>6.7385593982622727E-2</v>
      </c>
      <c r="C7" s="5">
        <v>1.7733051048058612E-2</v>
      </c>
      <c r="D7" s="2"/>
      <c r="E7" s="2"/>
      <c r="F7" s="3"/>
    </row>
    <row r="8" spans="1:6" ht="14.45" x14ac:dyDescent="0.3">
      <c r="A8" s="5">
        <v>0.05</v>
      </c>
      <c r="B8" s="5">
        <v>8.4167973662097759E-2</v>
      </c>
      <c r="C8" s="5">
        <v>2.2149466753183619E-2</v>
      </c>
      <c r="D8" s="2"/>
      <c r="E8" s="2"/>
      <c r="F8" s="3"/>
    </row>
    <row r="9" spans="1:6" ht="14.45" x14ac:dyDescent="0.3">
      <c r="A9" s="5">
        <v>0.06</v>
      </c>
      <c r="B9" s="5">
        <v>0.10091787809974165</v>
      </c>
      <c r="C9" s="5">
        <v>2.6557336342037274E-2</v>
      </c>
      <c r="D9" s="2"/>
      <c r="E9" s="2"/>
      <c r="F9" s="3"/>
    </row>
    <row r="10" spans="1:6" ht="14.45" x14ac:dyDescent="0.3">
      <c r="A10" s="5">
        <v>7.0000000000000007E-2</v>
      </c>
      <c r="B10" s="5">
        <v>0.11763264539031869</v>
      </c>
      <c r="C10" s="5">
        <v>3.0955959313241757E-2</v>
      </c>
      <c r="D10" s="2"/>
      <c r="E10" s="2"/>
      <c r="F10" s="4"/>
    </row>
    <row r="11" spans="1:6" ht="14.45" x14ac:dyDescent="0.3">
      <c r="A11" s="5">
        <v>0.08</v>
      </c>
      <c r="B11" s="5">
        <v>0.13430908124840879</v>
      </c>
      <c r="C11" s="5">
        <v>3.5344495065370733E-2</v>
      </c>
      <c r="D11" s="2"/>
      <c r="E11" s="3"/>
      <c r="F11" s="4"/>
    </row>
    <row r="12" spans="1:6" ht="14.45" x14ac:dyDescent="0.3">
      <c r="A12" s="5">
        <v>0.09</v>
      </c>
      <c r="B12" s="5">
        <v>0.15094918210335898</v>
      </c>
      <c r="C12" s="5">
        <v>3.9723468974568153E-2</v>
      </c>
      <c r="D12" s="2"/>
      <c r="E12" s="2"/>
      <c r="F12" s="3"/>
    </row>
    <row r="13" spans="1:6" ht="14.45" x14ac:dyDescent="0.3">
      <c r="A13" s="5">
        <v>0.1</v>
      </c>
      <c r="B13" s="5">
        <v>0.16748813056547965</v>
      </c>
      <c r="C13" s="5">
        <v>4.4075823833020965E-2</v>
      </c>
      <c r="D13" s="2"/>
      <c r="E13" s="2"/>
      <c r="F13" s="3"/>
    </row>
    <row r="14" spans="1:6" ht="14.45" x14ac:dyDescent="0.3">
      <c r="A14" s="5">
        <v>0.11</v>
      </c>
      <c r="B14" s="5">
        <v>0.18387122448660478</v>
      </c>
      <c r="C14" s="5">
        <v>4.8387164338580209E-2</v>
      </c>
      <c r="D14" s="2"/>
      <c r="E14" s="2"/>
      <c r="F14" s="3"/>
    </row>
    <row r="15" spans="1:6" ht="14.45" x14ac:dyDescent="0.3">
      <c r="A15" s="5">
        <v>0.12</v>
      </c>
      <c r="B15" s="5">
        <v>0.2000054302864695</v>
      </c>
      <c r="C15" s="5">
        <v>5.263300797012356E-2</v>
      </c>
      <c r="D15" s="2"/>
      <c r="E15" s="2"/>
      <c r="F15" s="3"/>
    </row>
    <row r="16" spans="1:6" ht="14.45" x14ac:dyDescent="0.3">
      <c r="A16" s="5">
        <v>0.13</v>
      </c>
      <c r="B16" s="5">
        <v>0.21589979844020754</v>
      </c>
      <c r="C16" s="5">
        <v>5.6815736431633561E-2</v>
      </c>
      <c r="D16" s="2"/>
      <c r="E16" s="2"/>
      <c r="F16" s="3"/>
    </row>
    <row r="17" spans="1:6" ht="14.45" x14ac:dyDescent="0.3">
      <c r="A17" s="5">
        <v>0.14000000000000001</v>
      </c>
      <c r="B17" s="5">
        <v>0.23158520704773064</v>
      </c>
      <c r="C17" s="5">
        <v>6.0943475538876489E-2</v>
      </c>
      <c r="D17" s="2"/>
      <c r="E17" s="2"/>
      <c r="F17" s="3"/>
    </row>
    <row r="18" spans="1:6" ht="14.45" x14ac:dyDescent="0.3">
      <c r="A18" s="5">
        <v>0.15</v>
      </c>
      <c r="B18" s="5">
        <v>0.2469953746734381</v>
      </c>
      <c r="C18" s="5">
        <v>6.4998782808799505E-2</v>
      </c>
      <c r="D18" s="2"/>
      <c r="E18" s="2"/>
      <c r="F18" s="2"/>
    </row>
    <row r="19" spans="1:6" ht="14.45" x14ac:dyDescent="0.3">
      <c r="A19" s="5">
        <v>0.16</v>
      </c>
      <c r="B19" s="5">
        <v>0.26207519988170036</v>
      </c>
      <c r="C19" s="5">
        <v>6.8967157863605355E-2</v>
      </c>
      <c r="D19" s="2"/>
      <c r="E19" s="2"/>
      <c r="F19" s="2"/>
    </row>
    <row r="20" spans="1:6" ht="14.45" x14ac:dyDescent="0.3">
      <c r="A20" s="5">
        <v>0.17</v>
      </c>
      <c r="B20" s="5">
        <v>0.27694752959278912</v>
      </c>
      <c r="C20" s="5">
        <v>7.2880928840207665E-2</v>
      </c>
      <c r="D20" s="2"/>
      <c r="E20" s="2"/>
      <c r="F20" s="2"/>
    </row>
    <row r="21" spans="1:6" ht="14.45" x14ac:dyDescent="0.3">
      <c r="A21" s="5">
        <v>0.18</v>
      </c>
      <c r="B21" s="5">
        <v>0.29169741167052676</v>
      </c>
      <c r="C21" s="5">
        <v>7.6762476755401779E-2</v>
      </c>
      <c r="D21" s="2"/>
      <c r="E21" s="2"/>
      <c r="F21" s="2"/>
    </row>
    <row r="22" spans="1:6" ht="14.45" x14ac:dyDescent="0.3">
      <c r="A22" s="5">
        <v>0.19</v>
      </c>
      <c r="B22" s="5">
        <v>0.30628598230058462</v>
      </c>
      <c r="C22" s="5">
        <v>8.0601574289627539E-2</v>
      </c>
      <c r="D22" s="2"/>
      <c r="E22" s="2"/>
      <c r="F22" s="2"/>
    </row>
    <row r="23" spans="1:6" ht="14.45" x14ac:dyDescent="0.3">
      <c r="A23" s="5">
        <v>0.2</v>
      </c>
      <c r="B23" s="5">
        <v>0.32066798910128402</v>
      </c>
      <c r="C23" s="5">
        <v>8.4386312921390538E-2</v>
      </c>
      <c r="D23" s="2"/>
      <c r="E23" s="2"/>
      <c r="F23" s="2"/>
    </row>
    <row r="24" spans="1:6" ht="14.45" x14ac:dyDescent="0.3">
      <c r="A24" s="5">
        <v>0.21</v>
      </c>
      <c r="B24" s="5">
        <v>0.33484582778360261</v>
      </c>
      <c r="C24" s="5">
        <v>8.8117323100948067E-2</v>
      </c>
      <c r="D24" s="2"/>
      <c r="E24" s="2"/>
      <c r="F24" s="2"/>
    </row>
    <row r="25" spans="1:6" ht="14.45" x14ac:dyDescent="0.3">
      <c r="A25" s="5">
        <v>0.22</v>
      </c>
      <c r="B25" s="5">
        <v>0.34887726168699534</v>
      </c>
      <c r="C25" s="5">
        <v>9.1809805707104036E-2</v>
      </c>
      <c r="D25" s="2"/>
      <c r="E25" s="2"/>
      <c r="F25" s="2"/>
    </row>
    <row r="26" spans="1:6" ht="14.45" x14ac:dyDescent="0.35">
      <c r="A26" s="5">
        <v>0.23</v>
      </c>
      <c r="B26" s="5">
        <v>0.36273899914477936</v>
      </c>
      <c r="C26" s="5">
        <v>9.5457631353889308E-2</v>
      </c>
      <c r="D26" s="2"/>
      <c r="E26" s="2"/>
      <c r="F26" s="2"/>
    </row>
    <row r="27" spans="1:6" ht="14.45" x14ac:dyDescent="0.35">
      <c r="A27" s="5">
        <v>0.24</v>
      </c>
      <c r="B27" s="5">
        <v>0.37648174944683177</v>
      </c>
      <c r="C27" s="5">
        <v>9.9074144591271521E-2</v>
      </c>
      <c r="D27" s="2"/>
      <c r="E27" s="2"/>
      <c r="F27" s="2"/>
    </row>
    <row r="28" spans="1:6" ht="14.45" x14ac:dyDescent="0.35">
      <c r="A28" s="5">
        <v>0.25</v>
      </c>
      <c r="B28" s="5">
        <v>0.38997201805293391</v>
      </c>
      <c r="C28" s="5">
        <v>0.10262421527708789</v>
      </c>
      <c r="D28" s="2"/>
      <c r="E28" s="2"/>
      <c r="F28" s="2"/>
    </row>
    <row r="29" spans="1:6" ht="14.45" x14ac:dyDescent="0.35">
      <c r="A29" s="5">
        <v>0.26</v>
      </c>
      <c r="B29" s="5">
        <v>0.40321898853933319</v>
      </c>
      <c r="C29" s="5">
        <v>0.10611026014192979</v>
      </c>
      <c r="D29" s="2"/>
      <c r="E29" s="2"/>
      <c r="F29" s="2"/>
    </row>
    <row r="30" spans="1:6" ht="14.45" x14ac:dyDescent="0.35">
      <c r="A30" s="5">
        <v>0.27</v>
      </c>
      <c r="B30" s="5">
        <v>0.41623024733415542</v>
      </c>
      <c r="C30" s="5">
        <v>0.10953427561425143</v>
      </c>
      <c r="D30" s="2"/>
      <c r="E30" s="2"/>
      <c r="F30" s="2"/>
    </row>
    <row r="31" spans="1:6" ht="14.45" x14ac:dyDescent="0.35">
      <c r="A31" s="5">
        <v>0.28000000000000003</v>
      </c>
      <c r="B31" s="5">
        <v>0.42903574086540364</v>
      </c>
      <c r="C31" s="5">
        <v>0.11290414233300096</v>
      </c>
      <c r="D31" s="2"/>
      <c r="E31" s="2"/>
      <c r="F31" s="2"/>
    </row>
    <row r="32" spans="1:6" ht="14.45" x14ac:dyDescent="0.35">
      <c r="A32" s="5">
        <v>0.28999999999999998</v>
      </c>
      <c r="B32" s="5">
        <v>0.4416459836638133</v>
      </c>
      <c r="C32" s="5">
        <v>0.11622262727995088</v>
      </c>
      <c r="D32" s="2"/>
      <c r="E32" s="2"/>
      <c r="F32" s="2"/>
    </row>
    <row r="33" spans="1:6" ht="14.45" x14ac:dyDescent="0.35">
      <c r="A33" s="5">
        <v>0.3</v>
      </c>
      <c r="B33" s="5">
        <v>0.45407574929938266</v>
      </c>
      <c r="C33" s="5">
        <v>0.11949361823667966</v>
      </c>
      <c r="D33" s="2"/>
      <c r="E33" s="2"/>
      <c r="F33" s="2"/>
    </row>
    <row r="34" spans="1:6" ht="14.45" x14ac:dyDescent="0.35">
      <c r="A34" s="5">
        <v>0.31</v>
      </c>
      <c r="B34" s="5">
        <v>0.46635791230007745</v>
      </c>
      <c r="C34" s="5">
        <v>0.12272576639475723</v>
      </c>
      <c r="D34" s="2"/>
      <c r="E34" s="2"/>
      <c r="F34" s="2"/>
    </row>
    <row r="35" spans="1:6" x14ac:dyDescent="0.25">
      <c r="A35" s="5">
        <v>0.32</v>
      </c>
      <c r="B35" s="5">
        <v>0.47842100051293934</v>
      </c>
      <c r="C35" s="5">
        <v>0.12590026329287879</v>
      </c>
      <c r="D35" s="2"/>
      <c r="E35" s="2"/>
      <c r="F35" s="2"/>
    </row>
    <row r="36" spans="1:6" x14ac:dyDescent="0.25">
      <c r="A36" s="5">
        <v>0.33</v>
      </c>
      <c r="B36" s="5">
        <v>0.49025662894203376</v>
      </c>
      <c r="C36" s="5">
        <v>0.12901490235316676</v>
      </c>
      <c r="D36" s="2"/>
      <c r="E36" s="2"/>
      <c r="F36" s="2"/>
    </row>
    <row r="37" spans="1:6" x14ac:dyDescent="0.25">
      <c r="A37" s="5">
        <v>0.34</v>
      </c>
      <c r="B37" s="5">
        <v>0.50186493067929261</v>
      </c>
      <c r="C37" s="5">
        <v>0.13206971859981384</v>
      </c>
      <c r="D37" s="2"/>
      <c r="E37" s="2"/>
      <c r="F37" s="2"/>
    </row>
    <row r="38" spans="1:6" x14ac:dyDescent="0.25">
      <c r="A38" s="5">
        <v>0.35</v>
      </c>
      <c r="B38" s="5">
        <v>0.51328343858478986</v>
      </c>
      <c r="C38" s="5">
        <v>0.13507458910126049</v>
      </c>
      <c r="D38" s="2"/>
      <c r="E38" s="2"/>
      <c r="F38" s="2"/>
    </row>
    <row r="39" spans="1:6" x14ac:dyDescent="0.25">
      <c r="A39" s="5">
        <v>0.36</v>
      </c>
      <c r="B39" s="5">
        <v>0.52457044838247258</v>
      </c>
      <c r="C39" s="5">
        <v>0.13804485483749279</v>
      </c>
      <c r="D39" s="2"/>
      <c r="E39" s="2"/>
      <c r="F39" s="2"/>
    </row>
    <row r="40" spans="1:6" x14ac:dyDescent="0.25">
      <c r="A40" s="5">
        <v>0.37</v>
      </c>
      <c r="B40" s="5">
        <v>0.53564982958396679</v>
      </c>
      <c r="C40" s="5">
        <v>0.14096048146946494</v>
      </c>
      <c r="D40" s="2"/>
      <c r="E40" s="2"/>
      <c r="F40" s="2"/>
    </row>
    <row r="41" spans="1:6" x14ac:dyDescent="0.25">
      <c r="A41" s="5">
        <v>0.38</v>
      </c>
      <c r="B41" s="5">
        <v>0.54657215838816453</v>
      </c>
      <c r="C41" s="5">
        <v>0.1438347785232012</v>
      </c>
      <c r="D41" s="2"/>
      <c r="E41" s="2"/>
      <c r="F41" s="2"/>
    </row>
    <row r="42" spans="1:6" x14ac:dyDescent="0.25">
      <c r="A42" s="5">
        <v>0.39</v>
      </c>
      <c r="B42" s="5">
        <v>0.5573110819357241</v>
      </c>
      <c r="C42" s="5">
        <v>0.14666081103571688</v>
      </c>
      <c r="D42" s="8"/>
      <c r="E42" s="2"/>
      <c r="F42" s="2"/>
    </row>
    <row r="43" spans="1:6" x14ac:dyDescent="0.25">
      <c r="A43" s="5">
        <v>0.4</v>
      </c>
      <c r="B43" s="5">
        <v>0.56789295308582644</v>
      </c>
      <c r="C43" s="5">
        <v>0.14944551396995434</v>
      </c>
      <c r="D43" s="2"/>
      <c r="E43" s="2"/>
      <c r="F43" s="2"/>
    </row>
    <row r="44" spans="1:6" x14ac:dyDescent="0.25">
      <c r="A44" s="5">
        <v>0.41</v>
      </c>
      <c r="B44" s="5">
        <v>0.57829794064315254</v>
      </c>
      <c r="C44" s="5">
        <v>0.1521836685903033</v>
      </c>
      <c r="D44" s="2"/>
      <c r="E44" s="2"/>
      <c r="F44" s="2"/>
    </row>
    <row r="45" spans="1:6" x14ac:dyDescent="0.25">
      <c r="A45" s="5">
        <v>0.42</v>
      </c>
      <c r="B45" s="5">
        <v>0.5885312353264518</v>
      </c>
      <c r="C45" s="5">
        <v>0.15487664087538205</v>
      </c>
      <c r="D45" s="2"/>
      <c r="E45" s="2"/>
      <c r="F45" s="2"/>
    </row>
    <row r="46" spans="1:6" x14ac:dyDescent="0.25">
      <c r="A46" s="5">
        <v>0.43</v>
      </c>
      <c r="B46" s="5">
        <v>0.59863622618381163</v>
      </c>
      <c r="C46" s="5">
        <v>0.15753584899573991</v>
      </c>
      <c r="D46" s="2"/>
      <c r="E46" s="2"/>
      <c r="F46" s="2"/>
    </row>
    <row r="47" spans="1:6" x14ac:dyDescent="0.25">
      <c r="A47" s="5">
        <v>0.44</v>
      </c>
      <c r="B47" s="5">
        <v>0.60863234512692255</v>
      </c>
      <c r="C47" s="5">
        <v>0.16016640661234804</v>
      </c>
      <c r="D47" s="2"/>
      <c r="E47" s="2"/>
      <c r="F47" s="2"/>
    </row>
    <row r="48" spans="1:6" x14ac:dyDescent="0.25">
      <c r="A48" s="5">
        <v>0.45</v>
      </c>
      <c r="B48" s="5">
        <v>0.61850162429326927</v>
      </c>
      <c r="C48" s="5">
        <v>0.16276358534033403</v>
      </c>
      <c r="D48" s="2"/>
      <c r="E48" s="2"/>
      <c r="F48" s="2"/>
    </row>
    <row r="49" spans="1:6" x14ac:dyDescent="0.25">
      <c r="A49" s="5">
        <v>0.46</v>
      </c>
      <c r="B49" s="5">
        <v>0.62820453439516333</v>
      </c>
      <c r="C49" s="5">
        <v>0.1653169827355693</v>
      </c>
      <c r="D49" s="2"/>
      <c r="E49" s="2"/>
      <c r="F49" s="2"/>
    </row>
    <row r="50" spans="1:6" x14ac:dyDescent="0.25">
      <c r="A50" s="5">
        <v>0.47</v>
      </c>
      <c r="B50" s="5">
        <v>0.63769169709268192</v>
      </c>
      <c r="C50" s="5">
        <v>0.16781360449807417</v>
      </c>
      <c r="D50" s="2"/>
      <c r="E50" s="2"/>
      <c r="F50" s="2"/>
    </row>
    <row r="51" spans="1:6" x14ac:dyDescent="0.25">
      <c r="A51" s="5">
        <v>0.48</v>
      </c>
      <c r="B51" s="5">
        <v>0.64701222453282803</v>
      </c>
      <c r="C51" s="5">
        <v>0.17026637487706001</v>
      </c>
      <c r="D51" s="2"/>
      <c r="E51" s="2"/>
      <c r="F51" s="2"/>
    </row>
    <row r="52" spans="1:6" x14ac:dyDescent="0.25">
      <c r="A52" s="5">
        <v>0.49</v>
      </c>
      <c r="B52" s="5">
        <v>0.6562081748178058</v>
      </c>
      <c r="C52" s="5">
        <v>0.17268636179415942</v>
      </c>
      <c r="D52" s="2"/>
      <c r="E52" s="2"/>
      <c r="F52" s="2"/>
    </row>
    <row r="53" spans="1:6" x14ac:dyDescent="0.25">
      <c r="A53" s="5">
        <v>0.5</v>
      </c>
      <c r="B53" s="5">
        <v>0.66527342556137303</v>
      </c>
      <c r="C53" s="5">
        <v>0.17507195409509818</v>
      </c>
      <c r="D53" s="2"/>
      <c r="E53" s="2"/>
      <c r="F53" s="2"/>
    </row>
    <row r="54" spans="1:6" x14ac:dyDescent="0.25">
      <c r="A54" s="5">
        <v>0.51</v>
      </c>
      <c r="B54" s="5">
        <v>0.6741281196177531</v>
      </c>
      <c r="C54" s="5">
        <v>0.17740213674151398</v>
      </c>
      <c r="D54" s="2"/>
      <c r="E54" s="2"/>
      <c r="F54" s="2"/>
    </row>
    <row r="55" spans="1:6" x14ac:dyDescent="0.25">
      <c r="A55" s="5">
        <v>0.52</v>
      </c>
      <c r="B55" s="5">
        <v>0.68280686175131611</v>
      </c>
      <c r="C55" s="5">
        <v>0.17968601625034636</v>
      </c>
      <c r="D55" s="2"/>
      <c r="E55" s="2"/>
      <c r="F55" s="2"/>
    </row>
    <row r="56" spans="1:6" x14ac:dyDescent="0.25">
      <c r="A56" s="5">
        <v>0.53</v>
      </c>
      <c r="B56" s="5">
        <v>0.69132202981976842</v>
      </c>
      <c r="C56" s="5">
        <v>0.18192684995257064</v>
      </c>
      <c r="D56" s="2"/>
      <c r="E56" s="2"/>
      <c r="F56" s="2"/>
    </row>
    <row r="57" spans="1:6" x14ac:dyDescent="0.25">
      <c r="A57" s="5">
        <v>0.54</v>
      </c>
      <c r="B57" s="5">
        <v>0.69970436882592002</v>
      </c>
      <c r="C57" s="5">
        <v>0.18413272863840002</v>
      </c>
      <c r="D57" s="2"/>
      <c r="E57" s="2"/>
      <c r="F57" s="2"/>
    </row>
    <row r="58" spans="1:6" x14ac:dyDescent="0.25">
      <c r="A58" s="5">
        <v>0.55000000000000004</v>
      </c>
      <c r="B58" s="5">
        <v>0.70795321329248684</v>
      </c>
      <c r="C58" s="5">
        <v>0.18630347718223339</v>
      </c>
      <c r="D58" s="2"/>
      <c r="E58" s="2"/>
      <c r="F58" s="2"/>
    </row>
    <row r="59" spans="1:6" x14ac:dyDescent="0.25">
      <c r="A59" s="5">
        <v>0.56000000000000005</v>
      </c>
      <c r="B59" s="5">
        <v>0.71601625678442693</v>
      </c>
      <c r="C59" s="5">
        <v>0.18842533073274395</v>
      </c>
      <c r="D59" s="2"/>
      <c r="E59" s="2"/>
      <c r="F59" s="2"/>
    </row>
    <row r="60" spans="1:6" x14ac:dyDescent="0.25">
      <c r="A60" s="5">
        <v>0.56999999999999995</v>
      </c>
      <c r="B60" s="5">
        <v>0.72390388073678436</v>
      </c>
      <c r="C60" s="5">
        <v>0.19050102124652218</v>
      </c>
      <c r="D60" s="2"/>
      <c r="E60" s="2"/>
      <c r="F60" s="2"/>
    </row>
    <row r="61" spans="1:6" x14ac:dyDescent="0.25">
      <c r="A61" s="5">
        <v>0.57999999999999996</v>
      </c>
      <c r="B61" s="5">
        <v>0.73158360990380811</v>
      </c>
      <c r="C61" s="5">
        <v>0.19252200260626529</v>
      </c>
      <c r="D61" s="2"/>
      <c r="E61" s="2"/>
      <c r="F61" s="2"/>
    </row>
    <row r="62" spans="1:6" x14ac:dyDescent="0.25">
      <c r="A62" s="5">
        <v>0.59</v>
      </c>
      <c r="B62" s="5">
        <v>0.73911999548478668</v>
      </c>
      <c r="C62" s="5">
        <v>0.19450526196968074</v>
      </c>
      <c r="D62" s="2"/>
      <c r="E62" s="2"/>
      <c r="F62" s="2"/>
    </row>
    <row r="63" spans="1:6" x14ac:dyDescent="0.25">
      <c r="A63" s="5">
        <v>0.6</v>
      </c>
      <c r="B63" s="5">
        <v>0.74652541533727157</v>
      </c>
      <c r="C63" s="5">
        <v>0.19645405666770308</v>
      </c>
      <c r="D63" s="2"/>
      <c r="E63" s="2"/>
      <c r="F63" s="2"/>
    </row>
    <row r="64" spans="1:6" x14ac:dyDescent="0.25">
      <c r="A64" s="5">
        <v>0.61</v>
      </c>
      <c r="B64" s="5">
        <v>0.7538102508900475</v>
      </c>
      <c r="C64" s="5">
        <v>0.19837111865527565</v>
      </c>
      <c r="D64" s="2"/>
      <c r="E64" s="2"/>
      <c r="F64" s="2"/>
    </row>
    <row r="65" spans="1:6" x14ac:dyDescent="0.25">
      <c r="A65" s="5">
        <v>0.62</v>
      </c>
      <c r="B65" s="5">
        <v>0.76098994119414387</v>
      </c>
      <c r="C65" s="5">
        <v>0.20026051084056418</v>
      </c>
      <c r="D65" s="2"/>
      <c r="E65" s="2"/>
      <c r="F65" s="2"/>
    </row>
    <row r="66" spans="1:6" x14ac:dyDescent="0.25">
      <c r="A66" s="5">
        <v>0.63</v>
      </c>
      <c r="B66" s="5">
        <v>0.76803134552734409</v>
      </c>
      <c r="C66" s="5">
        <v>0.20211351198088004</v>
      </c>
      <c r="D66" s="2"/>
      <c r="E66" s="2"/>
      <c r="F66" s="2"/>
    </row>
    <row r="67" spans="1:6" x14ac:dyDescent="0.25">
      <c r="A67" s="5">
        <v>0.64</v>
      </c>
      <c r="B67" s="5">
        <v>0.77496041746983169</v>
      </c>
      <c r="C67" s="5">
        <v>0.20393695196574521</v>
      </c>
      <c r="D67" s="2"/>
      <c r="E67" s="2"/>
      <c r="F67" s="2"/>
    </row>
    <row r="68" spans="1:6" x14ac:dyDescent="0.25">
      <c r="A68" s="5">
        <v>0.65</v>
      </c>
      <c r="B68" s="5">
        <v>0.78177702392502779</v>
      </c>
      <c r="C68" s="5">
        <v>0.20573079576974415</v>
      </c>
      <c r="D68" s="2"/>
      <c r="E68" s="2"/>
      <c r="F68" s="2"/>
    </row>
    <row r="69" spans="1:6" x14ac:dyDescent="0.25">
      <c r="A69" s="5">
        <v>0.66</v>
      </c>
      <c r="B69" s="5">
        <v>0.78848715417839843</v>
      </c>
      <c r="C69" s="5">
        <v>0.20749661952063117</v>
      </c>
      <c r="D69" s="2"/>
      <c r="E69" s="2"/>
      <c r="F69" s="2"/>
    </row>
    <row r="70" spans="1:6" x14ac:dyDescent="0.25">
      <c r="A70" s="5">
        <v>0.67</v>
      </c>
      <c r="B70" s="5">
        <v>0.7951023875164811</v>
      </c>
      <c r="C70" s="5">
        <v>0.20923747039907398</v>
      </c>
      <c r="D70" s="2"/>
      <c r="E70" s="2"/>
      <c r="F70" s="2"/>
    </row>
    <row r="71" spans="1:6" x14ac:dyDescent="0.25">
      <c r="A71" s="5">
        <v>0.68</v>
      </c>
      <c r="B71" s="5">
        <v>0.80158905083983778</v>
      </c>
      <c r="C71" s="5">
        <v>0.21094448706311525</v>
      </c>
      <c r="D71" s="2"/>
      <c r="E71" s="2"/>
      <c r="F71" s="2"/>
    </row>
    <row r="72" spans="1:6" x14ac:dyDescent="0.25">
      <c r="A72" s="5">
        <v>0.69</v>
      </c>
      <c r="B72" s="5">
        <v>0.80795992129036287</v>
      </c>
      <c r="C72" s="5">
        <v>0.21262103191851653</v>
      </c>
      <c r="D72" s="2"/>
      <c r="E72" s="2"/>
      <c r="F72" s="2"/>
    </row>
    <row r="73" spans="1:6" x14ac:dyDescent="0.25">
      <c r="A73" s="5">
        <v>0.7</v>
      </c>
      <c r="B73" s="5">
        <v>0.8142128693510039</v>
      </c>
      <c r="C73" s="5">
        <v>0.21426654456605368</v>
      </c>
      <c r="D73" s="2"/>
      <c r="E73" s="2"/>
      <c r="F73" s="2"/>
    </row>
    <row r="74" spans="1:6" x14ac:dyDescent="0.25">
      <c r="A74" s="5">
        <v>0.71</v>
      </c>
      <c r="B74" s="5">
        <v>0.82029891596416149</v>
      </c>
      <c r="C74" s="5">
        <v>0.21586813578004246</v>
      </c>
      <c r="D74" s="2"/>
      <c r="E74" s="2"/>
      <c r="F74" s="2"/>
    </row>
    <row r="75" spans="1:6" x14ac:dyDescent="0.25">
      <c r="A75" s="5">
        <v>0.72</v>
      </c>
      <c r="B75" s="5">
        <v>0.82624361541991675</v>
      </c>
      <c r="C75" s="5">
        <v>0.21743253037366228</v>
      </c>
      <c r="D75" s="2"/>
      <c r="E75" s="2"/>
      <c r="F75" s="2"/>
    </row>
    <row r="76" spans="1:6" x14ac:dyDescent="0.25">
      <c r="A76" s="5">
        <v>0.73</v>
      </c>
      <c r="B76" s="5">
        <v>0.83198148485321155</v>
      </c>
      <c r="C76" s="5">
        <v>0.21894249601400304</v>
      </c>
      <c r="D76" s="2"/>
      <c r="E76" s="2"/>
      <c r="F76" s="2"/>
    </row>
    <row r="77" spans="1:6" x14ac:dyDescent="0.25">
      <c r="A77" s="5">
        <v>0.74</v>
      </c>
      <c r="B77" s="5">
        <v>0.83758892093820725</v>
      </c>
      <c r="C77" s="5">
        <v>0.22041813708900188</v>
      </c>
      <c r="D77" s="2"/>
      <c r="E77" s="2"/>
      <c r="F77" s="2"/>
    </row>
    <row r="78" spans="1:6" x14ac:dyDescent="0.25">
      <c r="A78" s="5">
        <v>0.75</v>
      </c>
      <c r="B78" s="5">
        <v>0.84303318224440837</v>
      </c>
      <c r="C78" s="5">
        <v>0.22185083743273906</v>
      </c>
      <c r="D78" s="2"/>
      <c r="E78" s="2"/>
      <c r="F78" s="2"/>
    </row>
    <row r="79" spans="1:6" x14ac:dyDescent="0.25">
      <c r="A79" s="5">
        <v>0.76</v>
      </c>
      <c r="B79" s="5">
        <v>0.84842047877886229</v>
      </c>
      <c r="C79" s="5">
        <v>0.22326854704706903</v>
      </c>
      <c r="D79" s="2"/>
      <c r="E79" s="2"/>
      <c r="F79" s="2"/>
    </row>
    <row r="80" spans="1:6" x14ac:dyDescent="0.25">
      <c r="A80" s="5">
        <v>0.77</v>
      </c>
      <c r="B80" s="5">
        <v>0.85367627720763295</v>
      </c>
      <c r="C80" s="5">
        <v>0.22465165189674552</v>
      </c>
      <c r="D80" s="2"/>
      <c r="E80" s="2"/>
      <c r="F80" s="2"/>
    </row>
    <row r="81" spans="1:6" x14ac:dyDescent="0.25">
      <c r="A81" s="5">
        <v>0.78</v>
      </c>
      <c r="B81" s="5">
        <v>0.85875346180615475</v>
      </c>
      <c r="C81" s="5">
        <v>0.22598775310688285</v>
      </c>
      <c r="D81" s="2"/>
      <c r="E81" s="2"/>
      <c r="F81" s="2"/>
    </row>
    <row r="82" spans="1:6" x14ac:dyDescent="0.25">
      <c r="A82" s="5">
        <v>0.79</v>
      </c>
      <c r="B82" s="5">
        <v>0.86372204067962688</v>
      </c>
      <c r="C82" s="5">
        <v>0.2272952738630597</v>
      </c>
      <c r="D82" s="2"/>
      <c r="E82" s="2"/>
      <c r="F82" s="2"/>
    </row>
    <row r="83" spans="1:6" x14ac:dyDescent="0.25">
      <c r="A83" s="5">
        <v>0.8</v>
      </c>
      <c r="B83" s="5">
        <v>0.86851999143966674</v>
      </c>
      <c r="C83" s="5">
        <v>0.22855789248412281</v>
      </c>
      <c r="D83" s="2"/>
      <c r="E83" s="2"/>
      <c r="F83" s="2"/>
    </row>
    <row r="84" spans="1:6" x14ac:dyDescent="0.25">
      <c r="A84" s="5">
        <v>0.81</v>
      </c>
      <c r="B84" s="5">
        <v>0.87324274338074337</v>
      </c>
      <c r="C84" s="5">
        <v>0.22980072194230089</v>
      </c>
      <c r="D84" s="2"/>
      <c r="E84" s="2"/>
      <c r="F84" s="2"/>
    </row>
    <row r="85" spans="1:6" x14ac:dyDescent="0.25">
      <c r="A85" s="5">
        <v>0.82</v>
      </c>
      <c r="B85" s="5">
        <v>0.87791837960039276</v>
      </c>
      <c r="C85" s="5">
        <v>0.23103115252641918</v>
      </c>
      <c r="D85" s="2"/>
      <c r="E85" s="2"/>
      <c r="F85" s="2"/>
    </row>
    <row r="86" spans="1:6" x14ac:dyDescent="0.25">
      <c r="A86" s="5">
        <v>0.83</v>
      </c>
      <c r="B86" s="5">
        <v>0.88252241057680192</v>
      </c>
      <c r="C86" s="5">
        <v>0.2322427396254742</v>
      </c>
      <c r="D86" s="2"/>
      <c r="E86" s="2"/>
      <c r="F86" s="2"/>
    </row>
    <row r="87" spans="1:6" x14ac:dyDescent="0.25">
      <c r="A87" s="5">
        <v>0.84</v>
      </c>
      <c r="B87" s="5">
        <v>0.8870660163087658</v>
      </c>
      <c r="C87" s="5">
        <v>0.23343842534441206</v>
      </c>
      <c r="D87" s="2"/>
      <c r="E87" s="2"/>
      <c r="F87" s="2"/>
    </row>
    <row r="88" spans="1:6" x14ac:dyDescent="0.25">
      <c r="A88" s="5">
        <v>0.85</v>
      </c>
      <c r="B88" s="5">
        <v>0.89154826512904395</v>
      </c>
      <c r="C88" s="5">
        <v>0.23461796450764316</v>
      </c>
      <c r="D88" s="2"/>
      <c r="E88" s="2"/>
      <c r="F88" s="2"/>
    </row>
    <row r="89" spans="1:6" x14ac:dyDescent="0.25">
      <c r="A89" s="5">
        <v>0.86</v>
      </c>
      <c r="B89" s="5">
        <v>0.89591898012780635</v>
      </c>
      <c r="C89" s="5">
        <v>0.2357681526652122</v>
      </c>
      <c r="D89" s="2"/>
      <c r="E89" s="2"/>
      <c r="F89" s="2"/>
    </row>
    <row r="90" spans="1:6" x14ac:dyDescent="0.25">
      <c r="A90" s="5">
        <v>0.87</v>
      </c>
      <c r="B90" s="5">
        <v>0.90016618273226945</v>
      </c>
      <c r="C90" s="5">
        <v>0.23688583756112355</v>
      </c>
      <c r="D90" s="2"/>
      <c r="E90" s="2"/>
      <c r="F90" s="2"/>
    </row>
    <row r="91" spans="1:6" x14ac:dyDescent="0.25">
      <c r="A91" s="5">
        <v>0.88</v>
      </c>
      <c r="B91" s="5">
        <v>0.90428747722750058</v>
      </c>
      <c r="C91" s="5">
        <v>0.23797038874407908</v>
      </c>
      <c r="D91" s="2"/>
      <c r="E91" s="2"/>
      <c r="F91" s="2"/>
    </row>
    <row r="92" spans="1:6" x14ac:dyDescent="0.25">
      <c r="A92" s="5">
        <v>0.89</v>
      </c>
      <c r="B92" s="5">
        <v>0.90837776052706032</v>
      </c>
      <c r="C92" s="5">
        <v>0.2390467790860685</v>
      </c>
      <c r="D92" s="2"/>
      <c r="E92" s="2"/>
      <c r="F92" s="2"/>
    </row>
    <row r="93" spans="1:6" x14ac:dyDescent="0.25">
      <c r="A93" s="5">
        <v>0.9</v>
      </c>
      <c r="B93" s="5">
        <v>0.91240788477428214</v>
      </c>
      <c r="C93" s="5">
        <v>0.24010733809849533</v>
      </c>
      <c r="D93" s="2"/>
      <c r="E93" s="2"/>
      <c r="F93" s="2"/>
    </row>
    <row r="94" spans="1:6" x14ac:dyDescent="0.25">
      <c r="A94" s="5">
        <v>0.91</v>
      </c>
      <c r="B94" s="5">
        <v>0.91634098258286922</v>
      </c>
      <c r="C94" s="5">
        <v>0.24114236383759718</v>
      </c>
      <c r="D94" s="2"/>
      <c r="E94" s="2"/>
      <c r="F94" s="2"/>
    </row>
    <row r="95" spans="1:6" x14ac:dyDescent="0.25">
      <c r="A95" s="5">
        <v>0.92</v>
      </c>
      <c r="B95" s="5">
        <v>0.92015296371129462</v>
      </c>
      <c r="C95" s="5">
        <v>0.24214551676613016</v>
      </c>
      <c r="D95" s="2"/>
      <c r="E95" s="2"/>
      <c r="F95" s="2"/>
    </row>
    <row r="96" spans="1:6" x14ac:dyDescent="0.25">
      <c r="A96" s="5">
        <v>0.93</v>
      </c>
      <c r="B96" s="5">
        <v>0.92392168888241666</v>
      </c>
      <c r="C96" s="5">
        <v>0.2431372865480044</v>
      </c>
      <c r="D96" s="2"/>
      <c r="E96" s="2"/>
      <c r="F96" s="2"/>
    </row>
    <row r="97" spans="1:6" x14ac:dyDescent="0.25">
      <c r="A97" s="5">
        <v>0.94</v>
      </c>
      <c r="B97" s="5">
        <v>0.92764462928742975</v>
      </c>
      <c r="C97" s="5">
        <v>0.24411700770721836</v>
      </c>
      <c r="D97" s="2"/>
      <c r="E97" s="2"/>
      <c r="F97" s="2"/>
    </row>
    <row r="98" spans="1:6" x14ac:dyDescent="0.25">
      <c r="A98" s="5">
        <v>0.95</v>
      </c>
      <c r="B98" s="5">
        <v>0.93127746420565405</v>
      </c>
      <c r="C98" s="5">
        <v>0.24507301689622477</v>
      </c>
      <c r="D98" s="2"/>
      <c r="E98" s="2"/>
      <c r="F98" s="2"/>
    </row>
    <row r="99" spans="1:6" x14ac:dyDescent="0.25">
      <c r="A99" s="5">
        <v>0.96</v>
      </c>
      <c r="B99" s="5">
        <v>0.93480781577794603</v>
      </c>
      <c r="C99" s="5">
        <v>0.24600205678367001</v>
      </c>
      <c r="D99" s="2"/>
      <c r="E99" s="2"/>
      <c r="F99" s="2"/>
    </row>
    <row r="100" spans="1:6" x14ac:dyDescent="0.25">
      <c r="A100" s="5">
        <v>0.97</v>
      </c>
      <c r="B100" s="5">
        <v>0.93822716591052024</v>
      </c>
      <c r="C100" s="5">
        <v>0.24690188576592639</v>
      </c>
      <c r="D100" s="2"/>
      <c r="E100" s="2"/>
      <c r="F100" s="2"/>
    </row>
    <row r="101" spans="1:6" x14ac:dyDescent="0.25">
      <c r="A101" s="5">
        <v>0.98</v>
      </c>
      <c r="B101" s="5">
        <v>0.94159301175360022</v>
      </c>
      <c r="C101" s="5">
        <v>0.24778763467200005</v>
      </c>
      <c r="D101" s="2"/>
      <c r="E101" s="2"/>
      <c r="F101" s="2"/>
    </row>
    <row r="102" spans="1:6" x14ac:dyDescent="0.25">
      <c r="A102" s="5">
        <v>0.99</v>
      </c>
      <c r="B102" s="5">
        <v>0.94487700401501185</v>
      </c>
      <c r="C102" s="5">
        <v>0.24865184316184522</v>
      </c>
      <c r="D102" s="2"/>
      <c r="E102" s="2"/>
      <c r="F102" s="2"/>
    </row>
    <row r="103" spans="1:6" x14ac:dyDescent="0.25">
      <c r="A103" s="5">
        <v>1</v>
      </c>
      <c r="B103" s="5">
        <v>0.94809285150621669</v>
      </c>
      <c r="C103" s="5">
        <v>0.24949811881742545</v>
      </c>
      <c r="D103" s="2"/>
      <c r="E103" s="2"/>
      <c r="F103" s="2"/>
    </row>
    <row r="104" spans="1:6" x14ac:dyDescent="0.25">
      <c r="A104" s="5">
        <v>1.01</v>
      </c>
      <c r="B104" s="5">
        <v>0.95126145018506303</v>
      </c>
      <c r="C104" s="5">
        <v>0.25033196057501661</v>
      </c>
      <c r="D104" s="2"/>
      <c r="E104" s="2"/>
      <c r="F104" s="2"/>
    </row>
    <row r="105" spans="1:6" x14ac:dyDescent="0.25">
      <c r="A105" s="5">
        <v>1.02</v>
      </c>
      <c r="B105" s="5">
        <v>0.95438559504535869</v>
      </c>
      <c r="C105" s="5">
        <v>0.25115410395930493</v>
      </c>
      <c r="D105" s="2"/>
      <c r="E105" s="2"/>
      <c r="F105" s="2"/>
    </row>
    <row r="106" spans="1:6" x14ac:dyDescent="0.25">
      <c r="A106" s="5">
        <v>1.03</v>
      </c>
      <c r="B106" s="5">
        <v>0.95743760228297881</v>
      </c>
      <c r="C106" s="5">
        <v>0.25195726375867866</v>
      </c>
      <c r="D106" s="2"/>
      <c r="E106" s="2"/>
      <c r="F106" s="2"/>
    </row>
    <row r="107" spans="1:6" x14ac:dyDescent="0.25">
      <c r="A107" s="5">
        <v>1.04</v>
      </c>
      <c r="B107" s="5">
        <v>0.96040043569924038</v>
      </c>
      <c r="C107" s="5">
        <v>0.25273695676295799</v>
      </c>
      <c r="D107" s="2"/>
      <c r="E107" s="2"/>
      <c r="F107" s="2"/>
    </row>
    <row r="108" spans="1:6" x14ac:dyDescent="0.25">
      <c r="A108" s="5">
        <v>1.05</v>
      </c>
      <c r="B108" s="5">
        <v>0.96328727172677364</v>
      </c>
      <c r="C108" s="5">
        <v>0.25349665045441411</v>
      </c>
      <c r="D108" s="2"/>
      <c r="E108" s="2"/>
      <c r="F108" s="2"/>
    </row>
    <row r="109" spans="1:6" x14ac:dyDescent="0.25">
      <c r="A109" s="5">
        <v>1.06</v>
      </c>
      <c r="B109" s="5">
        <v>0.96612566108410081</v>
      </c>
      <c r="C109" s="5">
        <v>0.25424359502213179</v>
      </c>
      <c r="D109" s="2"/>
      <c r="E109" s="2"/>
      <c r="F109" s="2"/>
    </row>
    <row r="110" spans="1:6" x14ac:dyDescent="0.25">
      <c r="A110" s="5">
        <v>1.07</v>
      </c>
      <c r="B110" s="5">
        <v>0.96894075876995323</v>
      </c>
      <c r="C110" s="5">
        <v>0.2549844102026193</v>
      </c>
      <c r="D110" s="2"/>
      <c r="E110" s="2"/>
      <c r="F110" s="2"/>
    </row>
    <row r="111" spans="1:6" x14ac:dyDescent="0.25">
      <c r="A111" s="5">
        <v>1.08</v>
      </c>
      <c r="B111" s="5">
        <v>0.97166827978193437</v>
      </c>
      <c r="C111" s="5">
        <v>0.25570217888998276</v>
      </c>
      <c r="D111" s="2"/>
      <c r="E111" s="2"/>
      <c r="F111" s="2"/>
    </row>
    <row r="112" spans="1:6" x14ac:dyDescent="0.25">
      <c r="A112" s="5">
        <v>1.0900000000000001</v>
      </c>
      <c r="B112" s="5">
        <v>0.97433178197306325</v>
      </c>
      <c r="C112" s="5">
        <v>0.25640310051922721</v>
      </c>
      <c r="D112" s="2"/>
      <c r="E112" s="2"/>
      <c r="F112" s="2"/>
    </row>
    <row r="113" spans="1:6" x14ac:dyDescent="0.25">
      <c r="A113" s="5">
        <v>1.1000000000000001</v>
      </c>
      <c r="B113" s="5">
        <v>0.97691542701658485</v>
      </c>
      <c r="C113" s="5">
        <v>0.25708300710962761</v>
      </c>
      <c r="D113" s="2"/>
      <c r="E113" s="2"/>
      <c r="F113" s="2"/>
    </row>
    <row r="114" spans="1:6" x14ac:dyDescent="0.25">
      <c r="A114" s="5">
        <v>1.1100000000000001</v>
      </c>
      <c r="B114" s="5">
        <v>0.97946593134086912</v>
      </c>
      <c r="C114" s="5">
        <v>0.25775419245812348</v>
      </c>
      <c r="D114" s="2"/>
      <c r="E114" s="2"/>
      <c r="F114" s="2"/>
    </row>
    <row r="115" spans="1:6" x14ac:dyDescent="0.25">
      <c r="A115" s="5">
        <v>1.1200000000000001</v>
      </c>
      <c r="B115" s="5">
        <v>0.98197783804201477</v>
      </c>
      <c r="C115" s="5">
        <v>0.25841522053737231</v>
      </c>
      <c r="D115" s="2"/>
      <c r="E115" s="2"/>
      <c r="F115" s="2"/>
    </row>
    <row r="116" spans="1:6" x14ac:dyDescent="0.25">
      <c r="A116" s="5">
        <v>1.1299999999999999</v>
      </c>
      <c r="B116" s="5">
        <v>0.98442599211890713</v>
      </c>
      <c r="C116" s="5">
        <v>0.25905947161023873</v>
      </c>
      <c r="D116" s="2"/>
      <c r="E116" s="2"/>
      <c r="F116" s="2"/>
    </row>
    <row r="117" spans="1:6" x14ac:dyDescent="0.25">
      <c r="A117" s="5">
        <v>1.1399999999999999</v>
      </c>
      <c r="B117" s="5">
        <v>0.98680759856705946</v>
      </c>
      <c r="C117" s="5">
        <v>0.25968621014922622</v>
      </c>
      <c r="D117" s="2"/>
      <c r="E117" s="2"/>
      <c r="F117" s="2"/>
    </row>
    <row r="118" spans="1:6" x14ac:dyDescent="0.25">
      <c r="A118" s="5">
        <v>1.1499999999999999</v>
      </c>
      <c r="B118" s="5">
        <v>0.98913450286661808</v>
      </c>
      <c r="C118" s="5">
        <v>0.26029855338595215</v>
      </c>
      <c r="D118" s="2"/>
      <c r="E118" s="2"/>
      <c r="F118" s="2"/>
    </row>
    <row r="119" spans="1:6" x14ac:dyDescent="0.25">
      <c r="A119" s="5">
        <v>1.1599999999999999</v>
      </c>
      <c r="B119" s="5">
        <v>0.99140630573199084</v>
      </c>
      <c r="C119" s="5">
        <v>0.26089639624526073</v>
      </c>
      <c r="D119" s="2"/>
      <c r="E119" s="2"/>
      <c r="F119" s="2"/>
    </row>
    <row r="120" spans="1:6" x14ac:dyDescent="0.25">
      <c r="A120" s="5">
        <v>1.17</v>
      </c>
      <c r="B120" s="5">
        <v>0.99361901430670441</v>
      </c>
      <c r="C120" s="5">
        <v>0.26147868797544854</v>
      </c>
      <c r="D120" s="2"/>
      <c r="E120" s="2"/>
      <c r="F120" s="2"/>
    </row>
    <row r="121" spans="1:6" x14ac:dyDescent="0.25">
      <c r="A121" s="5">
        <v>1.18</v>
      </c>
      <c r="B121" s="5">
        <v>0.99578354239853983</v>
      </c>
      <c r="C121" s="5">
        <v>0.26204830063119472</v>
      </c>
      <c r="D121" s="2"/>
      <c r="E121" s="2"/>
      <c r="F121" s="2"/>
    </row>
    <row r="122" spans="1:6" x14ac:dyDescent="0.25">
      <c r="A122" s="5">
        <v>1.19</v>
      </c>
      <c r="B122" s="5">
        <v>0.99791639382025765</v>
      </c>
      <c r="C122" s="5">
        <v>0.26260957732112045</v>
      </c>
      <c r="D122" s="2"/>
      <c r="E122" s="2"/>
      <c r="F122" s="2"/>
    </row>
    <row r="123" spans="1:6" x14ac:dyDescent="0.25">
      <c r="A123" s="5">
        <v>1.2</v>
      </c>
      <c r="B123" s="5">
        <v>1</v>
      </c>
      <c r="C123" s="5">
        <v>0.26315789473684215</v>
      </c>
      <c r="D123" s="2"/>
      <c r="E123" s="2"/>
      <c r="F123" s="2"/>
    </row>
    <row r="124" spans="1:6" x14ac:dyDescent="0.25">
      <c r="A124" s="5">
        <v>1.21</v>
      </c>
      <c r="B124" s="5">
        <v>1.002026242124376</v>
      </c>
      <c r="C124" s="5">
        <v>0.26369111634851999</v>
      </c>
      <c r="D124" s="2"/>
      <c r="E124" s="2"/>
      <c r="F124" s="2"/>
    </row>
    <row r="125" spans="1:6" x14ac:dyDescent="0.25">
      <c r="A125" s="5">
        <v>1.22</v>
      </c>
      <c r="B125" s="5">
        <v>1.0040301242461387</v>
      </c>
      <c r="C125" s="5">
        <v>0.26421845374898389</v>
      </c>
      <c r="D125" s="2"/>
      <c r="E125" s="2"/>
      <c r="F125" s="2"/>
    </row>
    <row r="126" spans="1:6" x14ac:dyDescent="0.25">
      <c r="A126" s="5">
        <v>1.23</v>
      </c>
      <c r="B126" s="5">
        <v>1.0059900849342249</v>
      </c>
      <c r="C126" s="5">
        <v>0.26473423287742764</v>
      </c>
      <c r="D126" s="2"/>
      <c r="E126" s="2"/>
      <c r="F126" s="2"/>
    </row>
    <row r="127" spans="1:6" x14ac:dyDescent="0.25">
      <c r="A127" s="5">
        <v>1.24</v>
      </c>
      <c r="B127" s="5">
        <v>1.0079303475274175</v>
      </c>
      <c r="C127" s="5">
        <v>0.26524482829668883</v>
      </c>
      <c r="D127" s="2"/>
      <c r="E127" s="2"/>
      <c r="F127" s="2"/>
    </row>
    <row r="128" spans="1:6" x14ac:dyDescent="0.25">
      <c r="A128" s="5">
        <v>1.25</v>
      </c>
      <c r="B128" s="5">
        <v>1.0098314801145249</v>
      </c>
      <c r="C128" s="5">
        <v>0.26574512634592767</v>
      </c>
      <c r="D128" s="2"/>
      <c r="E128" s="2"/>
      <c r="F128" s="2"/>
    </row>
    <row r="129" spans="1:6" x14ac:dyDescent="0.25">
      <c r="A129" s="5">
        <v>1.26</v>
      </c>
      <c r="B129" s="5">
        <v>1.0116743169809128</v>
      </c>
      <c r="C129" s="5">
        <v>0.26623008341602972</v>
      </c>
      <c r="D129" s="2"/>
      <c r="E129" s="2"/>
      <c r="F129" s="2"/>
    </row>
    <row r="130" spans="1:6" x14ac:dyDescent="0.25">
      <c r="A130" s="5">
        <v>1.27</v>
      </c>
      <c r="B130" s="5">
        <v>1.0134727000344568</v>
      </c>
      <c r="C130" s="5">
        <v>0.26670334211433078</v>
      </c>
      <c r="D130" s="2"/>
      <c r="E130" s="2"/>
      <c r="F130" s="2"/>
    </row>
    <row r="131" spans="1:6" x14ac:dyDescent="0.25">
      <c r="A131" s="5">
        <v>1.28</v>
      </c>
      <c r="B131" s="5">
        <v>1.0152303559370219</v>
      </c>
      <c r="C131" s="5">
        <v>0.26716588314132156</v>
      </c>
      <c r="D131" s="2"/>
      <c r="E131" s="2"/>
      <c r="F131" s="2"/>
    </row>
    <row r="132" spans="1:6" x14ac:dyDescent="0.25">
      <c r="A132" s="5">
        <v>1.29</v>
      </c>
      <c r="B132" s="5">
        <v>1.0169728389849269</v>
      </c>
      <c r="C132" s="5">
        <v>0.26762443131182284</v>
      </c>
      <c r="D132" s="2"/>
      <c r="E132" s="2"/>
      <c r="F132" s="2"/>
    </row>
    <row r="133" spans="1:6" x14ac:dyDescent="0.25">
      <c r="A133" s="5">
        <v>1.3</v>
      </c>
      <c r="B133" s="5">
        <v>1.0186644796439666</v>
      </c>
      <c r="C133" s="5">
        <v>0.26806959990630697</v>
      </c>
      <c r="D133" s="2"/>
      <c r="E133" s="2"/>
      <c r="F133" s="2"/>
    </row>
    <row r="134" spans="1:6" x14ac:dyDescent="0.25">
      <c r="A134" s="5">
        <v>1.31</v>
      </c>
      <c r="B134" s="5">
        <v>1.020295828155994</v>
      </c>
      <c r="C134" s="5">
        <v>0.26849890214631422</v>
      </c>
      <c r="D134" s="2"/>
      <c r="E134" s="2"/>
      <c r="F134" s="2"/>
    </row>
    <row r="135" spans="1:6" x14ac:dyDescent="0.25">
      <c r="A135" s="5">
        <v>1.32</v>
      </c>
      <c r="B135" s="5">
        <v>1.021850513800588</v>
      </c>
      <c r="C135" s="5">
        <v>0.26890802994752316</v>
      </c>
      <c r="D135" s="2"/>
      <c r="E135" s="2"/>
      <c r="F135" s="2"/>
    </row>
    <row r="136" spans="1:6" x14ac:dyDescent="0.25">
      <c r="A136" s="5">
        <v>1.33</v>
      </c>
      <c r="B136" s="5">
        <v>1.023373922060423</v>
      </c>
      <c r="C136" s="5">
        <v>0.26930892685800606</v>
      </c>
      <c r="D136" s="2"/>
      <c r="E136" s="2"/>
      <c r="F136" s="2"/>
    </row>
    <row r="137" spans="1:6" x14ac:dyDescent="0.25">
      <c r="A137" s="5">
        <v>1.34</v>
      </c>
      <c r="B137" s="5">
        <v>1.0248773660347017</v>
      </c>
      <c r="C137" s="5">
        <v>0.26970457000913206</v>
      </c>
      <c r="D137" s="2"/>
      <c r="E137" s="2"/>
      <c r="F137" s="2"/>
    </row>
    <row r="138" spans="1:6" x14ac:dyDescent="0.25">
      <c r="A138" s="5">
        <v>1.35</v>
      </c>
      <c r="B138" s="5">
        <v>1.0263720257184621</v>
      </c>
      <c r="C138" s="5">
        <v>0.27009790150485846</v>
      </c>
      <c r="D138" s="2"/>
      <c r="E138" s="2"/>
      <c r="F138" s="2"/>
    </row>
    <row r="139" spans="1:6" x14ac:dyDescent="0.25">
      <c r="A139" s="5">
        <v>1.36</v>
      </c>
      <c r="B139" s="5">
        <v>1.0278382030220543</v>
      </c>
      <c r="C139" s="5">
        <v>0.2704837376373827</v>
      </c>
      <c r="D139" s="2"/>
      <c r="E139" s="2"/>
      <c r="F139" s="2"/>
    </row>
    <row r="140" spans="1:6" x14ac:dyDescent="0.25">
      <c r="A140" s="5">
        <v>1.37</v>
      </c>
      <c r="B140" s="5">
        <v>1.0292870779403522</v>
      </c>
      <c r="C140" s="5">
        <v>0.270865020510619</v>
      </c>
      <c r="D140" s="2"/>
      <c r="E140" s="2"/>
      <c r="F140" s="2"/>
    </row>
    <row r="141" spans="1:6" x14ac:dyDescent="0.25">
      <c r="A141" s="5">
        <v>1.38</v>
      </c>
      <c r="B141" s="5">
        <v>1.0306994847600743</v>
      </c>
      <c r="C141" s="5">
        <v>0.27123670651580906</v>
      </c>
      <c r="D141" s="2"/>
      <c r="E141" s="2"/>
      <c r="F141" s="2"/>
    </row>
    <row r="142" spans="1:6" x14ac:dyDescent="0.25">
      <c r="A142" s="5">
        <v>1.39</v>
      </c>
      <c r="B142" s="5">
        <v>1.0320842077690726</v>
      </c>
      <c r="C142" s="5">
        <v>0.27160110730765075</v>
      </c>
      <c r="D142" s="2"/>
      <c r="E142" s="2"/>
      <c r="F142" s="2"/>
    </row>
    <row r="143" spans="1:6" x14ac:dyDescent="0.25">
      <c r="A143" s="5">
        <v>1.4</v>
      </c>
      <c r="B143" s="5">
        <v>1.0334585493460611</v>
      </c>
      <c r="C143" s="5">
        <v>0.27196277614370029</v>
      </c>
      <c r="D143" s="2"/>
      <c r="E143" s="2"/>
      <c r="F143" s="2"/>
    </row>
    <row r="144" spans="1:6" x14ac:dyDescent="0.25">
      <c r="A144" s="5">
        <v>1.41</v>
      </c>
      <c r="B144" s="5">
        <v>1.0348193152076623</v>
      </c>
      <c r="C144" s="5">
        <v>0.27232087242306902</v>
      </c>
      <c r="D144" s="2"/>
      <c r="E144" s="2"/>
      <c r="F144" s="2"/>
    </row>
    <row r="145" spans="1:6" x14ac:dyDescent="0.25">
      <c r="A145" s="5">
        <v>1.42</v>
      </c>
      <c r="B145" s="5">
        <v>1.0361720953541034</v>
      </c>
      <c r="C145" s="5">
        <v>0.2726768671984483</v>
      </c>
      <c r="D145" s="2"/>
      <c r="E145" s="2"/>
      <c r="F145" s="2"/>
    </row>
    <row r="146" spans="1:6" x14ac:dyDescent="0.25">
      <c r="A146" s="5">
        <v>1.43</v>
      </c>
      <c r="B146" s="5">
        <v>1.0375138285961645</v>
      </c>
      <c r="C146" s="5">
        <v>0.2730299548937275</v>
      </c>
      <c r="D146" s="2"/>
      <c r="E146" s="2"/>
      <c r="F146" s="2"/>
    </row>
    <row r="147" spans="1:6" x14ac:dyDescent="0.25">
      <c r="A147" s="5">
        <v>1.44</v>
      </c>
      <c r="B147" s="5">
        <v>1.0388105756413095</v>
      </c>
      <c r="C147" s="5">
        <v>0.27337120411613408</v>
      </c>
      <c r="D147" s="2"/>
      <c r="E147" s="2"/>
      <c r="F147" s="2"/>
    </row>
    <row r="148" spans="1:6" x14ac:dyDescent="0.25">
      <c r="A148" s="5">
        <v>1.45</v>
      </c>
      <c r="B148" s="5">
        <v>1.0400752467306718</v>
      </c>
      <c r="C148" s="5">
        <v>0.27370401229754515</v>
      </c>
      <c r="D148" s="2"/>
      <c r="E148" s="2"/>
      <c r="F148" s="2"/>
    </row>
    <row r="149" spans="1:6" x14ac:dyDescent="0.25">
      <c r="A149" s="5">
        <v>1.46</v>
      </c>
      <c r="B149" s="5">
        <v>1.0413223492480506</v>
      </c>
      <c r="C149" s="5">
        <v>0.27403219717053967</v>
      </c>
      <c r="D149" s="2"/>
      <c r="E149" s="2"/>
      <c r="F149" s="2"/>
    </row>
    <row r="150" spans="1:6" x14ac:dyDescent="0.25">
      <c r="A150" s="5">
        <v>1.47</v>
      </c>
      <c r="B150" s="5">
        <v>1.0425223360445632</v>
      </c>
      <c r="C150" s="5">
        <v>0.27434798316962195</v>
      </c>
      <c r="D150" s="2"/>
      <c r="E150" s="2"/>
      <c r="F150" s="2"/>
    </row>
    <row r="151" spans="1:6" x14ac:dyDescent="0.25">
      <c r="A151" s="5">
        <v>1.48</v>
      </c>
      <c r="B151" s="5">
        <v>1.0436962361717526</v>
      </c>
      <c r="C151" s="5">
        <v>0.27465690425572437</v>
      </c>
      <c r="D151" s="2"/>
      <c r="E151" s="2"/>
      <c r="F151" s="2"/>
    </row>
    <row r="152" spans="1:6" x14ac:dyDescent="0.25">
      <c r="A152" s="5">
        <v>1.49</v>
      </c>
      <c r="B152" s="5">
        <v>1.0448596217738191</v>
      </c>
      <c r="C152" s="5">
        <v>0.27496305836153134</v>
      </c>
      <c r="D152" s="2"/>
      <c r="E152" s="2"/>
      <c r="F152" s="2"/>
    </row>
    <row r="153" spans="1:6" x14ac:dyDescent="0.25">
      <c r="A153" s="5">
        <v>1.5</v>
      </c>
      <c r="B153" s="5">
        <v>1.0460096978521007</v>
      </c>
      <c r="C153" s="5">
        <v>0.27526570996107913</v>
      </c>
      <c r="D153" s="2"/>
      <c r="E153" s="2"/>
      <c r="F153" s="2"/>
    </row>
    <row r="154" spans="1:6" x14ac:dyDescent="0.25">
      <c r="A154" s="5">
        <v>1.51</v>
      </c>
      <c r="B154" s="5">
        <v>1.0471215755915373</v>
      </c>
      <c r="C154" s="5">
        <v>0.27555830936619402</v>
      </c>
      <c r="D154" s="2"/>
      <c r="E154" s="2"/>
      <c r="F154" s="2"/>
    </row>
    <row r="155" spans="1:6" x14ac:dyDescent="0.25">
      <c r="A155" s="5">
        <v>1.52</v>
      </c>
      <c r="B155" s="5">
        <v>1.0481879347544949</v>
      </c>
      <c r="C155" s="5">
        <v>0.27583893019855132</v>
      </c>
      <c r="D155" s="2"/>
      <c r="E155" s="2"/>
      <c r="F155" s="2"/>
    </row>
    <row r="156" spans="1:6" x14ac:dyDescent="0.25">
      <c r="A156" s="5">
        <v>1.53</v>
      </c>
      <c r="B156" s="5">
        <v>1.0492223510583958</v>
      </c>
      <c r="C156" s="5">
        <v>0.27611114501536732</v>
      </c>
      <c r="D156" s="2"/>
      <c r="E156" s="2"/>
      <c r="F156" s="2"/>
    </row>
    <row r="157" spans="1:6" x14ac:dyDescent="0.25">
      <c r="A157" s="5">
        <v>1.54</v>
      </c>
      <c r="B157" s="5">
        <v>1.050231745453257</v>
      </c>
      <c r="C157" s="5">
        <v>0.27637677511927822</v>
      </c>
      <c r="D157" s="2"/>
      <c r="E157" s="2"/>
      <c r="F157" s="2"/>
    </row>
    <row r="158" spans="1:6" x14ac:dyDescent="0.25">
      <c r="A158" s="5">
        <v>1.55</v>
      </c>
      <c r="B158" s="5">
        <v>1.0512081322256221</v>
      </c>
      <c r="C158" s="5">
        <v>0.27663371900674266</v>
      </c>
      <c r="D158" s="2"/>
      <c r="E158" s="2"/>
      <c r="F158" s="2"/>
    </row>
    <row r="159" spans="1:6" x14ac:dyDescent="0.25">
      <c r="A159" s="5">
        <v>1.56</v>
      </c>
      <c r="B159" s="5">
        <v>1.0521626913761131</v>
      </c>
      <c r="C159" s="5">
        <v>0.27688491878318761</v>
      </c>
      <c r="D159" s="2"/>
      <c r="E159" s="2"/>
      <c r="F159" s="2"/>
    </row>
    <row r="160" spans="1:6" x14ac:dyDescent="0.25">
      <c r="A160" s="5">
        <v>1.57</v>
      </c>
      <c r="B160" s="5">
        <v>1.0530890343352555</v>
      </c>
      <c r="C160" s="5">
        <v>0.27712869324611988</v>
      </c>
      <c r="D160" s="2"/>
      <c r="E160" s="2"/>
      <c r="F160" s="2"/>
    </row>
    <row r="161" spans="1:6" x14ac:dyDescent="0.25">
      <c r="A161" s="5">
        <v>1.58</v>
      </c>
      <c r="B161" s="5">
        <v>1.0539930172902081</v>
      </c>
      <c r="C161" s="5">
        <v>0.27736658349742321</v>
      </c>
      <c r="D161" s="2"/>
      <c r="E161" s="2"/>
      <c r="F161" s="2"/>
    </row>
    <row r="162" spans="1:6" x14ac:dyDescent="0.25">
      <c r="A162" s="5">
        <v>1.59</v>
      </c>
      <c r="B162" s="5">
        <v>1.0548594673834109</v>
      </c>
      <c r="C162" s="5">
        <v>0.27759459667984498</v>
      </c>
      <c r="D162" s="2"/>
      <c r="E162" s="2"/>
      <c r="F162" s="2"/>
    </row>
    <row r="163" spans="1:6" x14ac:dyDescent="0.25">
      <c r="A163" s="5">
        <v>1.6</v>
      </c>
      <c r="B163" s="5">
        <v>1.0556987660473907</v>
      </c>
      <c r="C163" s="5">
        <v>0.27781546474931335</v>
      </c>
      <c r="D163" s="2"/>
      <c r="E163" s="2"/>
      <c r="F163" s="2"/>
    </row>
    <row r="164" spans="1:6" x14ac:dyDescent="0.25">
      <c r="A164" s="5">
        <v>1.61</v>
      </c>
      <c r="B164" s="5">
        <v>1.0565187658963009</v>
      </c>
      <c r="C164" s="5">
        <v>0.2780312541832371</v>
      </c>
      <c r="D164" s="2"/>
      <c r="E164" s="2"/>
      <c r="F164" s="2"/>
    </row>
    <row r="165" spans="1:6" x14ac:dyDescent="0.25">
      <c r="A165" s="5">
        <v>1.62</v>
      </c>
      <c r="B165" s="5">
        <v>1.0573198662227887</v>
      </c>
      <c r="C165" s="5">
        <v>0.27824207005862861</v>
      </c>
      <c r="D165" s="2"/>
      <c r="E165" s="2"/>
      <c r="F165" s="2"/>
    </row>
    <row r="166" spans="1:6" x14ac:dyDescent="0.25">
      <c r="A166" s="5">
        <v>1.63</v>
      </c>
      <c r="B166" s="5">
        <v>1.0580910201152667</v>
      </c>
      <c r="C166" s="5">
        <v>0.27844500529349125</v>
      </c>
      <c r="D166" s="2"/>
      <c r="E166" s="2"/>
      <c r="F166" s="2"/>
    </row>
    <row r="167" spans="1:6" x14ac:dyDescent="0.25">
      <c r="A167" s="5">
        <v>1.64</v>
      </c>
      <c r="B167" s="5">
        <v>1.058840878767672</v>
      </c>
      <c r="C167" s="5">
        <v>0.2786423365178084</v>
      </c>
      <c r="D167" s="2"/>
      <c r="E167" s="2"/>
      <c r="F167" s="2"/>
    </row>
    <row r="168" spans="1:6" x14ac:dyDescent="0.25">
      <c r="A168" s="5">
        <v>1.65</v>
      </c>
      <c r="B168" s="5">
        <v>1.0595822193257576</v>
      </c>
      <c r="C168" s="5">
        <v>0.27883742613835727</v>
      </c>
      <c r="D168" s="2"/>
      <c r="E168" s="2"/>
      <c r="F168" s="2"/>
    </row>
    <row r="169" spans="1:6" x14ac:dyDescent="0.25">
      <c r="A169" s="5">
        <v>1.66</v>
      </c>
      <c r="B169" s="5">
        <v>1.0603219627386318</v>
      </c>
      <c r="C169" s="5">
        <v>0.27903209545753471</v>
      </c>
      <c r="D169" s="2"/>
      <c r="E169" s="2"/>
      <c r="F169" s="2"/>
    </row>
    <row r="170" spans="1:6" x14ac:dyDescent="0.25">
      <c r="A170" s="5">
        <v>1.67</v>
      </c>
      <c r="B170" s="5">
        <v>1.0610497275809558</v>
      </c>
      <c r="C170" s="5">
        <v>0.27922361252130418</v>
      </c>
      <c r="D170" s="2"/>
      <c r="E170" s="2"/>
      <c r="F170" s="2"/>
    </row>
    <row r="171" spans="1:6" x14ac:dyDescent="0.25">
      <c r="A171" s="5">
        <v>1.68</v>
      </c>
      <c r="B171" s="5">
        <v>1.0617679095616182</v>
      </c>
      <c r="C171" s="5">
        <v>0.27941260777937321</v>
      </c>
      <c r="D171" s="2"/>
      <c r="E171" s="2"/>
      <c r="F171" s="2"/>
    </row>
    <row r="172" spans="1:6" x14ac:dyDescent="0.25">
      <c r="A172" s="5">
        <v>1.69</v>
      </c>
      <c r="B172" s="5">
        <v>1.0624590732091777</v>
      </c>
      <c r="C172" s="5">
        <v>0.27959449294978361</v>
      </c>
      <c r="D172" s="2"/>
      <c r="E172" s="2"/>
      <c r="F172" s="2"/>
    </row>
    <row r="173" spans="1:6" x14ac:dyDescent="0.25">
      <c r="A173" s="5">
        <v>1.7</v>
      </c>
      <c r="B173" s="5">
        <v>1.0631326682818694</v>
      </c>
      <c r="C173" s="5">
        <v>0.27977175481101824</v>
      </c>
      <c r="D173" s="2"/>
      <c r="E173" s="2"/>
      <c r="F173" s="2"/>
    </row>
  </sheetData>
  <mergeCells count="2">
    <mergeCell ref="A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Retrofit Calculator</vt:lpstr>
      <vt:lpstr>Standardized Values</vt:lpstr>
      <vt:lpstr>'Retrofit 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Espie</dc:creator>
  <cp:lastModifiedBy>P Weinberg</cp:lastModifiedBy>
  <cp:lastPrinted>2018-02-22T15:11:10Z</cp:lastPrinted>
  <dcterms:created xsi:type="dcterms:W3CDTF">2013-10-25T20:47:08Z</dcterms:created>
  <dcterms:modified xsi:type="dcterms:W3CDTF">2021-03-16T17:20:54Z</dcterms:modified>
</cp:coreProperties>
</file>