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410" yWindow="105" windowWidth="15225" windowHeight="9165" tabRatio="815"/>
  </bookViews>
  <sheets>
    <sheet name="Scoresheet" sheetId="9" r:id="rId1"/>
    <sheet name="Sheet1" sheetId="10" r:id="rId2"/>
  </sheets>
  <calcPr calcId="145621"/>
</workbook>
</file>

<file path=xl/calcChain.xml><?xml version="1.0" encoding="utf-8"?>
<calcChain xmlns="http://schemas.openxmlformats.org/spreadsheetml/2006/main">
  <c r="G69" i="9" l="1"/>
  <c r="J60" i="9" l="1"/>
  <c r="J56" i="9"/>
  <c r="J54" i="9"/>
  <c r="J17" i="9"/>
  <c r="G32" i="9"/>
  <c r="J21" i="9"/>
  <c r="J44" i="9"/>
  <c r="G35" i="9"/>
  <c r="J35" i="9" s="1"/>
  <c r="G29" i="9"/>
  <c r="J76" i="9" l="1"/>
  <c r="J73" i="9"/>
  <c r="J71" i="9"/>
  <c r="J69" i="9"/>
  <c r="J64" i="9"/>
  <c r="J62" i="9"/>
  <c r="J50" i="9"/>
  <c r="J48" i="9"/>
  <c r="G41" i="9"/>
  <c r="G38" i="9"/>
  <c r="G26" i="9"/>
  <c r="G23" i="9"/>
  <c r="J15" i="9"/>
  <c r="J13" i="9"/>
  <c r="G66" i="9" l="1"/>
  <c r="J38" i="9"/>
  <c r="J23" i="9"/>
  <c r="J26" i="9"/>
  <c r="J32" i="9"/>
  <c r="J41" i="9"/>
  <c r="J29" i="9"/>
  <c r="J74" i="9" l="1"/>
  <c r="J8" i="9" s="1"/>
</calcChain>
</file>

<file path=xl/comments1.xml><?xml version="1.0" encoding="utf-8"?>
<comments xmlns="http://schemas.openxmlformats.org/spreadsheetml/2006/main">
  <authors>
    <author>Default</author>
  </authors>
  <commentList>
    <comment ref="F8" authorId="0">
      <text>
        <r>
          <rPr>
            <sz val="9"/>
            <color indexed="81"/>
            <rFont val="Tahoma"/>
            <family val="2"/>
          </rPr>
          <t xml:space="preserve">Enter the square footage of your development parcel in this box. </t>
        </r>
        <r>
          <rPr>
            <u/>
            <sz val="9"/>
            <color indexed="81"/>
            <rFont val="Tahoma"/>
            <family val="2"/>
          </rPr>
          <t xml:space="preserve">Do NOT count public rights of way when calculating your parcel size. </t>
        </r>
        <r>
          <rPr>
            <sz val="9"/>
            <color indexed="81"/>
            <rFont val="Tahoma"/>
            <family val="2"/>
          </rPr>
          <t xml:space="preserve"> This number is the denominator used to calculate your score.</t>
        </r>
        <r>
          <rPr>
            <sz val="8"/>
            <color indexed="81"/>
            <rFont val="Tahoma"/>
            <family val="2"/>
          </rPr>
          <t xml:space="preserve">
</t>
        </r>
      </text>
    </comment>
    <comment ref="G8" authorId="0">
      <text>
        <r>
          <rPr>
            <sz val="9"/>
            <color indexed="81"/>
            <rFont val="Tahoma"/>
            <family val="2"/>
          </rPr>
          <t>Enter the minimum score the project is required to meet, as approved by the Office of Zoning Administrator.</t>
        </r>
      </text>
    </comment>
    <comment ref="J8" authorId="0">
      <text>
        <r>
          <rPr>
            <b/>
            <sz val="9"/>
            <color indexed="19"/>
            <rFont val="Tahoma"/>
            <family val="2"/>
          </rPr>
          <t>This is your score.  It is automatically calculated by this worksheet as you enter values.</t>
        </r>
        <r>
          <rPr>
            <sz val="9"/>
            <color indexed="19"/>
            <rFont val="Tahoma"/>
            <family val="2"/>
          </rPr>
          <t xml:space="preserve">
</t>
        </r>
      </text>
    </comment>
    <comment ref="G13" authorId="0">
      <text>
        <r>
          <rPr>
            <sz val="9"/>
            <color indexed="81"/>
            <rFont val="Tahoma"/>
            <family val="2"/>
          </rPr>
          <t>Enter the square footage of all planting areas with soil depth less than 24-inches</t>
        </r>
      </text>
    </comment>
    <comment ref="G15" authorId="0">
      <text>
        <r>
          <rPr>
            <sz val="9"/>
            <color indexed="81"/>
            <rFont val="Tahoma"/>
            <family val="2"/>
          </rPr>
          <t>Enter the square footage of all planting areas with soil depth greater than 24-inches; this element is limited to use with credited trees and vegetated walls</t>
        </r>
      </text>
    </comment>
    <comment ref="G17" authorId="0">
      <text>
        <r>
          <rPr>
            <sz val="9"/>
            <color indexed="81"/>
            <rFont val="Tahoma"/>
            <family val="2"/>
          </rPr>
          <t>Bioretention facilities are landscaped areas that receive rainwater from surrounding areas, using plants and amended soils to slow, filter and/or infiltrate stormwater runoff; enter square footage of filter bed.</t>
        </r>
      </text>
    </comment>
    <comment ref="G21" authorId="0">
      <text>
        <r>
          <rPr>
            <sz val="9"/>
            <color indexed="81"/>
            <rFont val="Tahoma"/>
            <family val="2"/>
          </rPr>
          <t>Enter the square footage of landscape areas where mature vegetation will be less than 2' tall.  Vegetation must cover entire area at maturity  (within 2 to 5 years).</t>
        </r>
      </text>
    </comment>
    <comment ref="I21" authorId="0">
      <text>
        <r>
          <rPr>
            <sz val="9"/>
            <color indexed="81"/>
            <rFont val="Tahoma"/>
            <family val="2"/>
          </rPr>
          <t xml:space="preserve">Enter the square footage of </t>
        </r>
        <r>
          <rPr>
            <i/>
            <sz val="9"/>
            <color indexed="81"/>
            <rFont val="Tahoma"/>
            <family val="2"/>
          </rPr>
          <t>native</t>
        </r>
        <r>
          <rPr>
            <sz val="9"/>
            <color indexed="81"/>
            <rFont val="Tahoma"/>
            <family val="2"/>
          </rPr>
          <t xml:space="preserve"> landscape areas where mature vegetation will be less than 2' tall.  Vegetation must cover entire area at maturity  (within 2 to 5 years).</t>
        </r>
      </text>
    </comment>
    <comment ref="F23" authorId="0">
      <text>
        <r>
          <rPr>
            <sz val="9"/>
            <color indexed="81"/>
            <rFont val="Tahoma"/>
            <family val="2"/>
          </rPr>
          <t>Species per the GAR plant list and meeting minimum planting size and soil volume requirements</t>
        </r>
      </text>
    </comment>
    <comment ref="I23" authorId="0">
      <text>
        <r>
          <rPr>
            <i/>
            <sz val="9"/>
            <color indexed="81"/>
            <rFont val="Tahoma"/>
            <family val="2"/>
          </rPr>
          <t>Native</t>
        </r>
        <r>
          <rPr>
            <sz val="9"/>
            <color indexed="81"/>
            <rFont val="Tahoma"/>
            <family val="2"/>
          </rPr>
          <t xml:space="preserve"> species per the GAR plant list and meeting minimum planting size and soil volume requirements</t>
        </r>
      </text>
    </comment>
    <comment ref="F26" authorId="0">
      <text>
        <r>
          <rPr>
            <sz val="9"/>
            <color indexed="81"/>
            <rFont val="Tahoma"/>
            <family val="2"/>
          </rPr>
          <t>Species per the GAR plant list and meeting minimum planting size and soil volume requirements</t>
        </r>
      </text>
    </comment>
    <comment ref="I26" authorId="0">
      <text>
        <r>
          <rPr>
            <sz val="9"/>
            <color indexed="81"/>
            <rFont val="Tahoma"/>
            <family val="2"/>
          </rPr>
          <t>Native species per the GAR plant list and meeting minimum planting size and soil volume requirements</t>
        </r>
      </text>
    </comment>
    <comment ref="F29" authorId="0">
      <text>
        <r>
          <rPr>
            <sz val="9"/>
            <color indexed="81"/>
            <rFont val="Tahoma"/>
            <family val="2"/>
          </rPr>
          <t>Species per the GAR plant list and meeting minimum planting size and soil volume requirements</t>
        </r>
      </text>
    </comment>
    <comment ref="I29" authorId="0">
      <text>
        <r>
          <rPr>
            <sz val="9"/>
            <color indexed="81"/>
            <rFont val="Tahoma"/>
            <family val="2"/>
          </rPr>
          <t>Native species per the GAR plant list and meeting minimum planting size and soil volume requirements</t>
        </r>
      </text>
    </comment>
    <comment ref="F32" authorId="0">
      <text>
        <r>
          <rPr>
            <sz val="9"/>
            <color indexed="81"/>
            <rFont val="Tahoma"/>
            <family val="2"/>
          </rPr>
          <t>See guidebook for additional requirements</t>
        </r>
      </text>
    </comment>
    <comment ref="I32" authorId="0">
      <text>
        <r>
          <rPr>
            <sz val="9"/>
            <color indexed="81"/>
            <rFont val="Tahoma"/>
            <family val="2"/>
          </rPr>
          <t>Native species per the GAR plant list and meeting minimum planting size and soil volume requirements</t>
        </r>
      </text>
    </comment>
    <comment ref="F35" authorId="0">
      <text>
        <r>
          <rPr>
            <sz val="9"/>
            <color indexed="81"/>
            <rFont val="Tahoma"/>
            <family val="2"/>
          </rPr>
          <t>See guidebook for additional requirements</t>
        </r>
      </text>
    </comment>
    <comment ref="I35" authorId="0">
      <text>
        <r>
          <rPr>
            <sz val="9"/>
            <color indexed="81"/>
            <rFont val="Tahoma"/>
            <family val="2"/>
          </rPr>
          <t>Native species per the GAR plant list and meeting minimum planting size and soil volume requirements</t>
        </r>
      </text>
    </comment>
    <comment ref="F38" authorId="0">
      <text>
        <r>
          <rPr>
            <sz val="9"/>
            <color indexed="81"/>
            <rFont val="Tahoma"/>
            <family val="2"/>
          </rPr>
          <t>See guidebook for additonal requirements</t>
        </r>
      </text>
    </comment>
    <comment ref="I38" authorId="0">
      <text>
        <r>
          <rPr>
            <sz val="9"/>
            <color indexed="81"/>
            <rFont val="Tahoma"/>
            <family val="2"/>
          </rPr>
          <t>Native species per the GAR plant list and meeting minimum planting size and soil volume requirements</t>
        </r>
      </text>
    </comment>
    <comment ref="F41" authorId="0">
      <text>
        <r>
          <rPr>
            <sz val="9"/>
            <color indexed="81"/>
            <rFont val="Tahoma"/>
            <family val="2"/>
          </rPr>
          <t xml:space="preserve">See guidebook for additional requirements
</t>
        </r>
      </text>
    </comment>
    <comment ref="I41" authorId="0">
      <text>
        <r>
          <rPr>
            <sz val="9"/>
            <color indexed="81"/>
            <rFont val="Tahoma"/>
            <family val="2"/>
          </rPr>
          <t>Native species per the GAR plant list and meeting minimum planting size and soil volume requirements</t>
        </r>
      </text>
    </comment>
    <comment ref="G44" authorId="0">
      <text>
        <r>
          <rPr>
            <sz val="9"/>
            <color indexed="81"/>
            <rFont val="Tahoma"/>
            <family val="2"/>
          </rPr>
          <t xml:space="preserve">Enter anticipated vertical coverage of vegetated wall over a supporting wall, trellis, or similar structure (within 2 to 5 years growth).  </t>
        </r>
      </text>
    </comment>
    <comment ref="I44" authorId="0">
      <text>
        <r>
          <rPr>
            <sz val="9"/>
            <color indexed="81"/>
            <rFont val="Tahoma"/>
            <family val="2"/>
          </rPr>
          <t xml:space="preserve">Enter anticipated vertical coverage of </t>
        </r>
        <r>
          <rPr>
            <i/>
            <sz val="9"/>
            <color indexed="81"/>
            <rFont val="Tahoma"/>
            <family val="2"/>
          </rPr>
          <t>native</t>
        </r>
        <r>
          <rPr>
            <sz val="9"/>
            <color indexed="81"/>
            <rFont val="Tahoma"/>
            <family val="2"/>
          </rPr>
          <t xml:space="preserve"> vegetated wall over a supporting wall, trellis, or similar structure (within 2 to 5 years growth).  </t>
        </r>
      </text>
    </comment>
    <comment ref="G48" authorId="0">
      <text>
        <r>
          <rPr>
            <sz val="9"/>
            <color indexed="81"/>
            <rFont val="Tahoma"/>
            <family val="2"/>
          </rPr>
          <t>Enter the square footage of green roofs with 2-8" of growth medium. Green roofs are planted areas atop structures.</t>
        </r>
      </text>
    </comment>
    <comment ref="I48" authorId="0">
      <text>
        <r>
          <rPr>
            <sz val="9"/>
            <color indexed="81"/>
            <rFont val="Tahoma"/>
            <family val="2"/>
          </rPr>
          <t xml:space="preserve">Enter the square footage of </t>
        </r>
        <r>
          <rPr>
            <i/>
            <sz val="9"/>
            <color indexed="81"/>
            <rFont val="Tahoma"/>
            <family val="2"/>
          </rPr>
          <t>native</t>
        </r>
        <r>
          <rPr>
            <sz val="9"/>
            <color indexed="81"/>
            <rFont val="Tahoma"/>
            <family val="2"/>
          </rPr>
          <t xml:space="preserve"> green roofs with 2-8" of growth medium. Green roofs are planted areas atop structures.</t>
        </r>
      </text>
    </comment>
    <comment ref="G50" authorId="0">
      <text>
        <r>
          <rPr>
            <sz val="9"/>
            <color indexed="81"/>
            <rFont val="Tahoma"/>
            <family val="2"/>
          </rPr>
          <t xml:space="preserve">Enter the square footage of green roofs with 8" or more of growth medium. </t>
        </r>
      </text>
    </comment>
    <comment ref="I50" authorId="0">
      <text>
        <r>
          <rPr>
            <sz val="9"/>
            <color indexed="81"/>
            <rFont val="Tahoma"/>
            <family val="2"/>
          </rPr>
          <t xml:space="preserve">Enter the square footage of </t>
        </r>
        <r>
          <rPr>
            <i/>
            <sz val="9"/>
            <color indexed="81"/>
            <rFont val="Tahoma"/>
            <family val="2"/>
          </rPr>
          <t>native</t>
        </r>
        <r>
          <rPr>
            <sz val="9"/>
            <color indexed="81"/>
            <rFont val="Tahoma"/>
            <family val="2"/>
          </rPr>
          <t xml:space="preserve"> green roofs with 8" or more of growth medium. </t>
        </r>
      </text>
    </comment>
    <comment ref="G54" authorId="0">
      <text>
        <r>
          <rPr>
            <sz val="9"/>
            <color indexed="81"/>
            <rFont val="Tahoma"/>
            <family val="2"/>
          </rPr>
          <t>Enter the square footage of areas paved with permeable paving (porous concrete, gravel, grass paving, interlocking porous pavers) over at least 6" but less than 24" soil or gravel.</t>
        </r>
      </text>
    </comment>
    <comment ref="G56" authorId="0">
      <text>
        <r>
          <rPr>
            <sz val="9"/>
            <color indexed="81"/>
            <rFont val="Tahoma"/>
            <family val="2"/>
          </rPr>
          <t>Enter the square footage of areas paved with permeable paving (porous concrete, gravel, grass paving, interlocking porous pavers) over 24" of soil or gravel.</t>
        </r>
      </text>
    </comment>
    <comment ref="G60" authorId="0">
      <text>
        <r>
          <rPr>
            <sz val="9"/>
            <color indexed="81"/>
            <rFont val="Tahoma"/>
            <family val="2"/>
          </rPr>
          <t>Enter square footage of planting areas using structural soil, Silva cells, or other approved technologies designed to protect soil porosity.  The enhanced tree growth system must be at least 24" deep, underneath pavement, and adjacent to tree planting areas.</t>
        </r>
      </text>
    </comment>
    <comment ref="G62" authorId="0">
      <text>
        <r>
          <rPr>
            <sz val="9"/>
            <color indexed="81"/>
            <rFont val="Tahoma"/>
            <family val="2"/>
          </rPr>
          <t xml:space="preserve">Enter the square footage of solar array; credit applies to solar photovoltaic and solar thermal technologies </t>
        </r>
      </text>
    </comment>
    <comment ref="G64" authorId="0">
      <text>
        <r>
          <rPr>
            <sz val="9"/>
            <color indexed="81"/>
            <rFont val="Tahoma"/>
            <family val="2"/>
          </rPr>
          <t xml:space="preserve">Enter the square footage of area to be under water at least six months of the year. At least 50% of water flow must be harvested rainwater.  </t>
        </r>
      </text>
    </comment>
    <comment ref="G66" authorId="0">
      <text>
        <r>
          <rPr>
            <sz val="9"/>
            <color indexed="81"/>
            <rFont val="Tahoma"/>
            <family val="2"/>
          </rPr>
          <t>This sub-total of sq ft cannot be exceeded in claiming credit for bonus scores below.</t>
        </r>
        <r>
          <rPr>
            <i/>
            <sz val="8"/>
            <color indexed="81"/>
            <rFont val="Tahoma"/>
            <family val="2"/>
          </rPr>
          <t xml:space="preserve">
</t>
        </r>
      </text>
    </comment>
    <comment ref="G69" authorId="0">
      <text>
        <r>
          <rPr>
            <sz val="9"/>
            <color indexed="81"/>
            <rFont val="Tahoma"/>
            <family val="2"/>
          </rPr>
          <t>The calculated square footage of plant species native to the Chesapeake Bay region.</t>
        </r>
      </text>
    </comment>
    <comment ref="G71" authorId="0">
      <text>
        <r>
          <rPr>
            <sz val="9"/>
            <color indexed="81"/>
            <rFont val="Tahoma"/>
            <family val="2"/>
          </rPr>
          <t>Enter square footage of food cultivation area and perennial or woody vegetation.  Count only vegetation which (1) is easily accessible and (2) has a water source to serve the whole food cultivation area.</t>
        </r>
      </text>
    </comment>
    <comment ref="G73" authorId="0">
      <text>
        <r>
          <rPr>
            <sz val="9"/>
            <color indexed="81"/>
            <rFont val="Tahoma"/>
            <family val="2"/>
          </rPr>
          <t>Enter square footage of effective irrigation coverage area</t>
        </r>
      </text>
    </comment>
  </commentList>
</comments>
</file>

<file path=xl/sharedStrings.xml><?xml version="1.0" encoding="utf-8"?>
<sst xmlns="http://schemas.openxmlformats.org/spreadsheetml/2006/main" count="95" uniqueCount="65">
  <si>
    <t>Bonuses</t>
  </si>
  <si>
    <t>Factor</t>
  </si>
  <si>
    <t>Total</t>
  </si>
  <si>
    <t>A</t>
  </si>
  <si>
    <t>B</t>
  </si>
  <si>
    <t>C</t>
  </si>
  <si>
    <t>D</t>
  </si>
  <si>
    <t>E</t>
  </si>
  <si>
    <t>Landscaped areas (select one of the following for each area)</t>
  </si>
  <si>
    <t>Plantings (credit for plants in landscaped areas from Section A)</t>
  </si>
  <si>
    <t>Approved water features</t>
  </si>
  <si>
    <t>Permeable paving over at least 24" of soil or gravel</t>
  </si>
  <si>
    <t>sub-total of sq ft =</t>
  </si>
  <si>
    <t>Vegetated or "green" roofs</t>
  </si>
  <si>
    <t>*** Permeable paving and structural soil together may not qualify for more than one third of the Green Area Ratio score.</t>
  </si>
  <si>
    <t>Green Area Ratio numerator =</t>
  </si>
  <si>
    <t>Vegetated wall, plantings on a vertical surface</t>
  </si>
  <si>
    <t>Renewable energy generation</t>
  </si>
  <si>
    <t>Over at least 2" and less than 8" of growth medium</t>
  </si>
  <si>
    <t>Over at least 8" of growth medium</t>
  </si>
  <si>
    <t>Green Area Ratio Scoresheet</t>
  </si>
  <si>
    <t>Enhanced tree growth systems***</t>
  </si>
  <si>
    <t xml:space="preserve">Native plant species </t>
  </si>
  <si>
    <t>Address</t>
  </si>
  <si>
    <t xml:space="preserve">Bioretention facilities </t>
  </si>
  <si>
    <t>Permeable Paving***</t>
  </si>
  <si>
    <t>Other</t>
  </si>
  <si>
    <t>Landscape Elements</t>
  </si>
  <si>
    <t>Square</t>
  </si>
  <si>
    <t>Lot</t>
  </si>
  <si>
    <t xml:space="preserve">Other </t>
  </si>
  <si>
    <r>
      <t xml:space="preserve">Lot size </t>
    </r>
    <r>
      <rPr>
        <i/>
        <sz val="12"/>
        <color theme="1"/>
        <rFont val="Calibri"/>
        <family val="2"/>
        <scheme val="minor"/>
      </rPr>
      <t xml:space="preserve">(enter this value first) </t>
    </r>
    <r>
      <rPr>
        <sz val="12"/>
        <color theme="1"/>
        <rFont val="Calibri"/>
        <family val="2"/>
        <scheme val="minor"/>
      </rPr>
      <t>*</t>
    </r>
  </si>
  <si>
    <t>Lot area (sf)</t>
  </si>
  <si>
    <t>Landscaping in food cultivation</t>
  </si>
  <si>
    <t>Harvested stormwater irrigation</t>
  </si>
  <si>
    <t>New trees with less than 40-foot canopy spread</t>
  </si>
  <si>
    <t xml:space="preserve">  - calculated at 50 sq ft per tree</t>
  </si>
  <si>
    <t xml:space="preserve"> - calculated at 250 sq ft per tree</t>
  </si>
  <si>
    <t xml:space="preserve">  - calculated at 250 sq ft per tree</t>
  </si>
  <si>
    <t xml:space="preserve"> - calculated at 600 sq ft per tree</t>
  </si>
  <si>
    <t>New trees with 40-foot or greater canopy spread</t>
  </si>
  <si>
    <t xml:space="preserve"> - calculated at 1300 sq ft per tree</t>
  </si>
  <si>
    <t>Preservation of existing trees 24" DBH or greater</t>
  </si>
  <si>
    <t>Preservation of existing trees 18" to 24" DBH</t>
  </si>
  <si>
    <t>Preservation of existing tree 12" to 18" DBH</t>
  </si>
  <si>
    <t xml:space="preserve">Preservation of existing tree 6" to 12" DBH </t>
  </si>
  <si>
    <t xml:space="preserve"> - calculated at 2000 sq ft per tree</t>
  </si>
  <si>
    <t>Landscaped areas with a soil depth &lt; 24"</t>
  </si>
  <si>
    <r>
      <t xml:space="preserve">Landscaped areas with a soil depth </t>
    </r>
    <r>
      <rPr>
        <sz val="16"/>
        <rFont val="Calibri"/>
        <family val="2"/>
      </rPr>
      <t>≥</t>
    </r>
    <r>
      <rPr>
        <sz val="16"/>
        <rFont val="Calibri"/>
        <family val="2"/>
        <scheme val="minor"/>
      </rPr>
      <t xml:space="preserve"> 24" </t>
    </r>
  </si>
  <si>
    <t>Groundcovers, or other plants &lt; 2' height</t>
  </si>
  <si>
    <r>
      <t xml:space="preserve">Plants </t>
    </r>
    <r>
      <rPr>
        <sz val="16"/>
        <color theme="1"/>
        <rFont val="Calibri"/>
        <family val="2"/>
      </rPr>
      <t>≥</t>
    </r>
    <r>
      <rPr>
        <sz val="9.6"/>
        <color theme="1"/>
        <rFont val="Calibri"/>
        <family val="2"/>
      </rPr>
      <t xml:space="preserve"> </t>
    </r>
    <r>
      <rPr>
        <sz val="16"/>
        <color theme="1"/>
        <rFont val="Calibri"/>
        <family val="2"/>
        <scheme val="minor"/>
      </rPr>
      <t>2' height at maturity</t>
    </r>
  </si>
  <si>
    <t>Permeable paving over 6" to 24" of soil or gravel</t>
  </si>
  <si>
    <t>F</t>
  </si>
  <si>
    <t># of trees</t>
  </si>
  <si>
    <t># of plants</t>
  </si>
  <si>
    <t>square feet</t>
  </si>
  <si>
    <t>Zone District</t>
  </si>
  <si>
    <t>Total square footage of all permeable paving and enhanced tree growth.</t>
  </si>
  <si>
    <t>Multiplier</t>
  </si>
  <si>
    <t>GAR Score</t>
  </si>
  <si>
    <t>Square Feet</t>
  </si>
  <si>
    <t xml:space="preserve"> - calculated at 9-sf per plant</t>
  </si>
  <si>
    <t>Minimum Score</t>
  </si>
  <si>
    <t>Native Bonus</t>
  </si>
  <si>
    <t>SCORE: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</si>
</sst>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0_);_(* \(#,##0.0\);_(* &quot;-&quot;?_);_(@_)"/>
    <numFmt numFmtId="165" formatCode="_(* #,##0.000_);_(* \(#,##0.000\);_(* &quot;-&quot;???_);_(@_)"/>
    <numFmt numFmtId="166" formatCode="_(* #,##0_);_(* \(#,##0\);_(* &quot;-&quot;?_);_(@_)"/>
    <numFmt numFmtId="167" formatCode="_(* #,##0.0_);_(* \(#,##0.0\);_(* &quot;-&quot;??_);_(@_)"/>
  </numFmts>
  <fonts count="49" x14ac:knownFonts="1">
    <font>
      <sz val="11"/>
      <color theme="1"/>
      <name val="Calibri"/>
      <family val="2"/>
      <scheme val="minor"/>
    </font>
    <font>
      <sz val="8"/>
      <color indexed="81"/>
      <name val="Tahoma"/>
      <family val="2"/>
    </font>
    <font>
      <i/>
      <sz val="8"/>
      <color indexed="81"/>
      <name val="Tahoma"/>
      <family val="2"/>
    </font>
    <font>
      <b/>
      <sz val="10"/>
      <name val="Calibri"/>
      <family val="2"/>
      <scheme val="minor"/>
    </font>
    <font>
      <b/>
      <sz val="10"/>
      <color indexed="10"/>
      <name val="Calibri"/>
      <family val="2"/>
      <scheme val="minor"/>
    </font>
    <font>
      <b/>
      <i/>
      <sz val="10"/>
      <name val="Calibri"/>
      <family val="2"/>
      <scheme val="minor"/>
    </font>
    <font>
      <sz val="10"/>
      <color theme="1"/>
      <name val="Calibri"/>
      <family val="2"/>
      <scheme val="minor"/>
    </font>
    <font>
      <b/>
      <sz val="9"/>
      <name val="Calibri"/>
      <family val="2"/>
      <scheme val="minor"/>
    </font>
    <font>
      <sz val="9"/>
      <name val="Calibri"/>
      <family val="2"/>
      <scheme val="minor"/>
    </font>
    <font>
      <b/>
      <sz val="9"/>
      <color indexed="12"/>
      <name val="Calibri"/>
      <family val="2"/>
      <scheme val="minor"/>
    </font>
    <font>
      <sz val="9"/>
      <color theme="1"/>
      <name val="Calibri"/>
      <family val="2"/>
      <scheme val="minor"/>
    </font>
    <font>
      <b/>
      <i/>
      <sz val="9"/>
      <color indexed="12"/>
      <name val="Calibri"/>
      <family val="2"/>
      <scheme val="minor"/>
    </font>
    <font>
      <i/>
      <sz val="9"/>
      <name val="Calibri"/>
      <family val="2"/>
      <scheme val="minor"/>
    </font>
    <font>
      <b/>
      <i/>
      <sz val="9"/>
      <name val="Calibri"/>
      <family val="2"/>
      <scheme val="minor"/>
    </font>
    <font>
      <b/>
      <sz val="16"/>
      <name val="Calibri"/>
      <family val="2"/>
      <scheme val="minor"/>
    </font>
    <font>
      <b/>
      <sz val="10"/>
      <color theme="1"/>
      <name val="Calibri"/>
      <family val="2"/>
      <scheme val="minor"/>
    </font>
    <font>
      <sz val="11"/>
      <color theme="1"/>
      <name val="Calibri"/>
      <family val="2"/>
      <scheme val="minor"/>
    </font>
    <font>
      <sz val="12"/>
      <name val="Calibri"/>
      <family val="2"/>
      <scheme val="minor"/>
    </font>
    <font>
      <sz val="12"/>
      <color theme="1"/>
      <name val="Calibri"/>
      <family val="2"/>
      <scheme val="minor"/>
    </font>
    <font>
      <b/>
      <sz val="14"/>
      <name val="Calibri"/>
      <family val="2"/>
      <scheme val="minor"/>
    </font>
    <font>
      <b/>
      <sz val="12"/>
      <name val="Calibri"/>
      <family val="2"/>
      <scheme val="minor"/>
    </font>
    <font>
      <b/>
      <sz val="14"/>
      <color theme="1"/>
      <name val="Calibri"/>
      <family val="2"/>
      <scheme val="minor"/>
    </font>
    <font>
      <b/>
      <sz val="13"/>
      <name val="Calibri"/>
      <family val="2"/>
      <scheme val="minor"/>
    </font>
    <font>
      <sz val="13"/>
      <name val="Calibri"/>
      <family val="2"/>
      <scheme val="minor"/>
    </font>
    <font>
      <sz val="13"/>
      <color theme="1"/>
      <name val="Calibri"/>
      <family val="2"/>
      <scheme val="minor"/>
    </font>
    <font>
      <i/>
      <sz val="13"/>
      <color theme="1"/>
      <name val="Calibri"/>
      <family val="2"/>
      <scheme val="minor"/>
    </font>
    <font>
      <i/>
      <sz val="13"/>
      <name val="Calibri"/>
      <family val="2"/>
      <scheme val="minor"/>
    </font>
    <font>
      <sz val="16"/>
      <name val="Calibri"/>
      <family val="2"/>
      <scheme val="minor"/>
    </font>
    <font>
      <sz val="16"/>
      <color theme="1"/>
      <name val="Calibri"/>
      <family val="2"/>
      <scheme val="minor"/>
    </font>
    <font>
      <i/>
      <sz val="12"/>
      <color theme="1"/>
      <name val="Calibri"/>
      <family val="2"/>
      <scheme val="minor"/>
    </font>
    <font>
      <b/>
      <i/>
      <sz val="14"/>
      <name val="Calibri"/>
      <family val="2"/>
      <scheme val="minor"/>
    </font>
    <font>
      <b/>
      <sz val="20"/>
      <name val="Calibri"/>
      <family val="2"/>
      <scheme val="minor"/>
    </font>
    <font>
      <b/>
      <sz val="19"/>
      <name val="Calibri"/>
      <family val="2"/>
      <scheme val="minor"/>
    </font>
    <font>
      <b/>
      <sz val="12"/>
      <color indexed="10"/>
      <name val="Calibri"/>
      <family val="2"/>
      <scheme val="minor"/>
    </font>
    <font>
      <b/>
      <sz val="16"/>
      <color theme="1"/>
      <name val="Calibri"/>
      <family val="2"/>
      <scheme val="minor"/>
    </font>
    <font>
      <b/>
      <sz val="16"/>
      <color indexed="12"/>
      <name val="Calibri"/>
      <family val="2"/>
      <scheme val="minor"/>
    </font>
    <font>
      <b/>
      <sz val="14"/>
      <color rgb="FFFF0000"/>
      <name val="Calibri"/>
      <family val="2"/>
      <scheme val="minor"/>
    </font>
    <font>
      <sz val="9"/>
      <color indexed="81"/>
      <name val="Tahoma"/>
      <family val="2"/>
    </font>
    <font>
      <u/>
      <sz val="9"/>
      <color indexed="81"/>
      <name val="Tahoma"/>
      <family val="2"/>
    </font>
    <font>
      <b/>
      <sz val="9"/>
      <color indexed="19"/>
      <name val="Tahoma"/>
      <family val="2"/>
    </font>
    <font>
      <sz val="9"/>
      <color indexed="19"/>
      <name val="Tahoma"/>
      <family val="2"/>
    </font>
    <font>
      <sz val="16"/>
      <name val="Calibri"/>
      <family val="2"/>
    </font>
    <font>
      <sz val="16"/>
      <color theme="1"/>
      <name val="Calibri"/>
      <family val="2"/>
    </font>
    <font>
      <sz val="9.6"/>
      <color theme="1"/>
      <name val="Calibri"/>
      <family val="2"/>
    </font>
    <font>
      <i/>
      <sz val="11"/>
      <name val="Calibri"/>
      <family val="2"/>
      <scheme val="minor"/>
    </font>
    <font>
      <b/>
      <sz val="11"/>
      <name val="Calibri"/>
      <family val="2"/>
      <scheme val="minor"/>
    </font>
    <font>
      <b/>
      <sz val="12"/>
      <color theme="1"/>
      <name val="Calibri"/>
      <family val="2"/>
      <scheme val="minor"/>
    </font>
    <font>
      <i/>
      <sz val="9"/>
      <color indexed="81"/>
      <name val="Tahoma"/>
      <family val="2"/>
    </font>
    <font>
      <b/>
      <i/>
      <sz val="13"/>
      <name val="Calibri"/>
      <family val="2"/>
      <scheme val="minor"/>
    </font>
  </fonts>
  <fills count="3">
    <fill>
      <patternFill patternType="none"/>
    </fill>
    <fill>
      <patternFill patternType="gray125"/>
    </fill>
    <fill>
      <patternFill patternType="solid">
        <fgColor indexed="9"/>
        <bgColor indexed="64"/>
      </patternFill>
    </fill>
  </fills>
  <borders count="22">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ck">
        <color indexed="64"/>
      </left>
      <right/>
      <top style="thick">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dotted">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ck">
        <color indexed="64"/>
      </bottom>
      <diagonal/>
    </border>
    <border>
      <left/>
      <right style="medium">
        <color indexed="64"/>
      </right>
      <top style="thick">
        <color indexed="64"/>
      </top>
      <bottom style="medium">
        <color indexed="64"/>
      </bottom>
      <diagonal/>
    </border>
    <border>
      <left/>
      <right/>
      <top style="thin">
        <color indexed="64"/>
      </top>
      <bottom style="thin">
        <color indexed="64"/>
      </bottom>
      <diagonal/>
    </border>
    <border>
      <left/>
      <right/>
      <top style="thick">
        <color indexed="64"/>
      </top>
      <bottom style="medium">
        <color indexed="64"/>
      </bottom>
      <diagonal/>
    </border>
    <border>
      <left/>
      <right/>
      <top/>
      <bottom style="thick">
        <color indexed="64"/>
      </bottom>
      <diagonal/>
    </border>
    <border>
      <left/>
      <right/>
      <top/>
      <bottom style="thin">
        <color indexed="64"/>
      </bottom>
      <diagonal/>
    </border>
  </borders>
  <cellStyleXfs count="2">
    <xf numFmtId="0" fontId="0" fillId="0" borderId="0"/>
    <xf numFmtId="44" fontId="16" fillId="0" borderId="0" applyFont="0" applyFill="0" applyBorder="0" applyAlignment="0" applyProtection="0"/>
  </cellStyleXfs>
  <cellXfs count="143">
    <xf numFmtId="0" fontId="0" fillId="0" borderId="0" xfId="0"/>
    <xf numFmtId="0" fontId="3" fillId="2" borderId="0" xfId="0" applyFont="1" applyFill="1" applyBorder="1" applyProtection="1"/>
    <xf numFmtId="0" fontId="4" fillId="2" borderId="1" xfId="0" applyFont="1" applyFill="1" applyBorder="1" applyAlignment="1" applyProtection="1">
      <alignment horizontal="right"/>
    </xf>
    <xf numFmtId="0" fontId="7" fillId="2" borderId="0" xfId="0" applyFont="1" applyFill="1" applyBorder="1" applyProtection="1"/>
    <xf numFmtId="0" fontId="7"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164" fontId="7" fillId="2" borderId="0" xfId="0" applyNumberFormat="1" applyFont="1" applyFill="1" applyBorder="1" applyAlignment="1" applyProtection="1">
      <alignment horizontal="center"/>
    </xf>
    <xf numFmtId="2" fontId="8" fillId="2" borderId="0" xfId="0" applyNumberFormat="1" applyFont="1" applyFill="1" applyBorder="1" applyAlignment="1" applyProtection="1">
      <alignment horizontal="left" indent="1"/>
    </xf>
    <xf numFmtId="0" fontId="8" fillId="2" borderId="0" xfId="0" applyFont="1" applyFill="1" applyBorder="1" applyAlignment="1" applyProtection="1">
      <alignment horizontal="left" indent="1"/>
    </xf>
    <xf numFmtId="0" fontId="11" fillId="2" borderId="0" xfId="0" applyFont="1" applyFill="1" applyBorder="1" applyAlignment="1" applyProtection="1">
      <alignment horizontal="center"/>
    </xf>
    <xf numFmtId="0" fontId="9" fillId="2" borderId="0" xfId="0" applyFont="1" applyFill="1" applyBorder="1" applyAlignment="1" applyProtection="1">
      <alignment horizontal="center"/>
      <protection locked="0"/>
    </xf>
    <xf numFmtId="0" fontId="9" fillId="2" borderId="0" xfId="0" applyFont="1" applyFill="1" applyBorder="1" applyAlignment="1" applyProtection="1">
      <alignment horizontal="center"/>
    </xf>
    <xf numFmtId="0" fontId="7" fillId="2" borderId="0" xfId="0" applyFont="1" applyFill="1" applyBorder="1" applyAlignment="1" applyProtection="1">
      <alignment horizontal="left"/>
    </xf>
    <xf numFmtId="0" fontId="10" fillId="2" borderId="0" xfId="0" applyFont="1" applyFill="1" applyBorder="1" applyAlignment="1" applyProtection="1">
      <alignment horizontal="left" indent="1"/>
    </xf>
    <xf numFmtId="0" fontId="8" fillId="2" borderId="0" xfId="0" applyFont="1" applyFill="1" applyBorder="1" applyAlignment="1" applyProtection="1">
      <alignment horizontal="center"/>
    </xf>
    <xf numFmtId="0" fontId="12" fillId="2" borderId="0" xfId="0" applyFont="1" applyFill="1" applyBorder="1" applyAlignment="1" applyProtection="1">
      <alignment horizontal="center"/>
    </xf>
    <xf numFmtId="0" fontId="8" fillId="2" borderId="0" xfId="0" applyFont="1" applyFill="1" applyBorder="1" applyProtection="1"/>
    <xf numFmtId="0" fontId="10" fillId="2" borderId="0" xfId="0" applyFont="1" applyFill="1" applyBorder="1" applyProtection="1"/>
    <xf numFmtId="0" fontId="8" fillId="0" borderId="0" xfId="0" applyFont="1" applyFill="1" applyBorder="1" applyAlignment="1" applyProtection="1">
      <alignment horizontal="left" indent="1"/>
    </xf>
    <xf numFmtId="0" fontId="10" fillId="2" borderId="1" xfId="0" applyFont="1" applyFill="1" applyBorder="1" applyProtection="1"/>
    <xf numFmtId="0" fontId="7" fillId="2" borderId="1" xfId="0" applyFont="1" applyFill="1" applyBorder="1" applyAlignment="1" applyProtection="1">
      <alignment horizontal="center"/>
    </xf>
    <xf numFmtId="0" fontId="8" fillId="2" borderId="0" xfId="0" applyFont="1" applyFill="1" applyBorder="1" applyAlignment="1" applyProtection="1">
      <alignment horizontal="left"/>
    </xf>
    <xf numFmtId="0" fontId="9" fillId="2" borderId="1" xfId="0" applyFont="1" applyFill="1" applyBorder="1" applyProtection="1"/>
    <xf numFmtId="0" fontId="0" fillId="0" borderId="0" xfId="0" applyBorder="1"/>
    <xf numFmtId="0" fontId="0" fillId="0" borderId="0" xfId="0" applyFill="1"/>
    <xf numFmtId="0" fontId="14" fillId="2" borderId="0" xfId="0" applyFont="1" applyFill="1" applyBorder="1" applyAlignment="1" applyProtection="1">
      <alignment horizontal="right"/>
    </xf>
    <xf numFmtId="0" fontId="14" fillId="0" borderId="0" xfId="0" applyFont="1" applyFill="1" applyBorder="1" applyAlignment="1" applyProtection="1">
      <alignment horizontal="left"/>
      <protection locked="0"/>
    </xf>
    <xf numFmtId="0" fontId="5" fillId="2" borderId="0" xfId="0" applyFont="1" applyFill="1" applyBorder="1" applyAlignment="1" applyProtection="1">
      <alignment horizontal="center" wrapText="1"/>
    </xf>
    <xf numFmtId="0" fontId="3" fillId="0" borderId="0" xfId="0" applyFont="1" applyFill="1" applyBorder="1" applyAlignment="1" applyProtection="1">
      <alignment horizontal="left"/>
      <protection locked="0"/>
    </xf>
    <xf numFmtId="0" fontId="5" fillId="2" borderId="0" xfId="0" applyFont="1" applyFill="1" applyBorder="1" applyAlignment="1" applyProtection="1">
      <alignment wrapText="1"/>
    </xf>
    <xf numFmtId="0" fontId="12" fillId="2" borderId="1" xfId="0" applyFont="1" applyFill="1" applyBorder="1" applyAlignment="1" applyProtection="1">
      <alignment horizontal="left"/>
    </xf>
    <xf numFmtId="0" fontId="13" fillId="2" borderId="1" xfId="0" applyFont="1" applyFill="1" applyBorder="1" applyAlignment="1" applyProtection="1">
      <alignment horizontal="center"/>
    </xf>
    <xf numFmtId="0" fontId="8" fillId="2" borderId="9" xfId="0" applyFont="1" applyFill="1" applyBorder="1" applyAlignment="1" applyProtection="1">
      <alignment horizontal="left"/>
    </xf>
    <xf numFmtId="43" fontId="8" fillId="2" borderId="1" xfId="0" applyNumberFormat="1" applyFont="1" applyFill="1" applyBorder="1" applyAlignment="1" applyProtection="1">
      <alignment horizontal="left"/>
    </xf>
    <xf numFmtId="0" fontId="18" fillId="2" borderId="0" xfId="0" applyFont="1" applyFill="1" applyBorder="1" applyAlignment="1" applyProtection="1">
      <alignment horizontal="left" indent="1"/>
    </xf>
    <xf numFmtId="0" fontId="17" fillId="2" borderId="0" xfId="0" applyFont="1" applyFill="1" applyBorder="1" applyAlignment="1" applyProtection="1">
      <alignment horizontal="left" indent="1"/>
    </xf>
    <xf numFmtId="0" fontId="18" fillId="2" borderId="0" xfId="0" applyFont="1" applyFill="1" applyBorder="1" applyProtection="1"/>
    <xf numFmtId="0" fontId="20" fillId="2" borderId="0" xfId="0" applyFont="1" applyFill="1" applyBorder="1" applyProtection="1"/>
    <xf numFmtId="2" fontId="17" fillId="2" borderId="0" xfId="0" applyNumberFormat="1" applyFont="1" applyFill="1" applyBorder="1" applyAlignment="1" applyProtection="1">
      <alignment horizontal="left" indent="1"/>
    </xf>
    <xf numFmtId="0" fontId="20" fillId="2" borderId="0" xfId="0" applyFont="1" applyFill="1" applyBorder="1" applyAlignment="1" applyProtection="1">
      <alignment horizontal="left"/>
    </xf>
    <xf numFmtId="0" fontId="18" fillId="2" borderId="1" xfId="0" applyFont="1" applyFill="1" applyBorder="1" applyProtection="1"/>
    <xf numFmtId="166" fontId="25" fillId="2" borderId="10" xfId="0" applyNumberFormat="1" applyFont="1" applyFill="1" applyBorder="1" applyProtection="1"/>
    <xf numFmtId="0" fontId="23" fillId="2" borderId="0" xfId="0" applyFont="1" applyFill="1" applyBorder="1" applyAlignment="1" applyProtection="1">
      <alignment horizontal="left" indent="1"/>
    </xf>
    <xf numFmtId="0" fontId="24" fillId="2" borderId="0" xfId="0" applyFont="1" applyFill="1" applyBorder="1" applyAlignment="1" applyProtection="1">
      <alignment horizontal="left" indent="1"/>
    </xf>
    <xf numFmtId="0" fontId="24" fillId="2" borderId="0" xfId="0" applyFont="1" applyFill="1" applyBorder="1" applyProtection="1"/>
    <xf numFmtId="0" fontId="22" fillId="2" borderId="0" xfId="0" applyFont="1" applyFill="1" applyBorder="1" applyProtection="1"/>
    <xf numFmtId="0" fontId="23" fillId="2" borderId="0" xfId="0" applyFont="1" applyFill="1" applyBorder="1" applyProtection="1"/>
    <xf numFmtId="164" fontId="24" fillId="2" borderId="0" xfId="0" applyNumberFormat="1" applyFont="1" applyFill="1" applyBorder="1" applyAlignment="1" applyProtection="1">
      <alignment horizontal="left"/>
    </xf>
    <xf numFmtId="164" fontId="22" fillId="2" borderId="0" xfId="0" applyNumberFormat="1" applyFont="1" applyFill="1" applyBorder="1" applyAlignment="1" applyProtection="1">
      <alignment horizontal="center"/>
    </xf>
    <xf numFmtId="164" fontId="23" fillId="2" borderId="0" xfId="0" applyNumberFormat="1" applyFont="1" applyFill="1" applyBorder="1" applyAlignment="1" applyProtection="1">
      <alignment horizontal="left"/>
    </xf>
    <xf numFmtId="164" fontId="23" fillId="2" borderId="1" xfId="0" applyNumberFormat="1" applyFont="1" applyFill="1" applyBorder="1" applyAlignment="1" applyProtection="1">
      <alignment horizontal="left"/>
    </xf>
    <xf numFmtId="164" fontId="26" fillId="2" borderId="0" xfId="0" applyNumberFormat="1" applyFont="1" applyFill="1" applyBorder="1" applyAlignment="1" applyProtection="1">
      <alignment horizontal="right"/>
    </xf>
    <xf numFmtId="0" fontId="33" fillId="2" borderId="1" xfId="0" applyFont="1" applyFill="1" applyBorder="1" applyAlignment="1" applyProtection="1">
      <alignment horizontal="right"/>
    </xf>
    <xf numFmtId="0" fontId="27" fillId="2" borderId="0" xfId="0" applyFont="1" applyFill="1" applyBorder="1" applyAlignment="1" applyProtection="1">
      <alignment horizontal="left" indent="1"/>
    </xf>
    <xf numFmtId="0" fontId="14" fillId="2" borderId="0" xfId="0" applyFont="1" applyFill="1" applyBorder="1" applyProtection="1"/>
    <xf numFmtId="0" fontId="31" fillId="2" borderId="0" xfId="0" applyFont="1" applyFill="1" applyBorder="1" applyProtection="1"/>
    <xf numFmtId="0" fontId="14" fillId="2" borderId="0" xfId="0" applyFont="1" applyFill="1" applyBorder="1" applyAlignment="1" applyProtection="1">
      <alignment horizontal="left"/>
    </xf>
    <xf numFmtId="0" fontId="14" fillId="2" borderId="0" xfId="0" applyFont="1" applyFill="1" applyBorder="1" applyAlignment="1" applyProtection="1">
      <alignment horizontal="left" indent="1"/>
    </xf>
    <xf numFmtId="0" fontId="28" fillId="2" borderId="0" xfId="0" applyFont="1" applyFill="1" applyBorder="1" applyAlignment="1" applyProtection="1">
      <alignment horizontal="left" indent="1"/>
    </xf>
    <xf numFmtId="3" fontId="35" fillId="0" borderId="2" xfId="0" applyNumberFormat="1" applyFont="1" applyFill="1" applyBorder="1" applyAlignment="1" applyProtection="1">
      <alignment horizontal="center"/>
      <protection locked="0"/>
    </xf>
    <xf numFmtId="0" fontId="19" fillId="0" borderId="5" xfId="0" applyFont="1" applyFill="1" applyBorder="1" applyAlignment="1" applyProtection="1">
      <alignment horizontal="left"/>
      <protection locked="0"/>
    </xf>
    <xf numFmtId="0" fontId="14" fillId="0" borderId="5" xfId="0" applyFont="1" applyFill="1" applyBorder="1" applyAlignment="1" applyProtection="1">
      <alignment horizontal="left"/>
      <protection locked="0"/>
    </xf>
    <xf numFmtId="0" fontId="27" fillId="0" borderId="0" xfId="0" applyFont="1" applyFill="1" applyBorder="1" applyAlignment="1" applyProtection="1">
      <alignment horizontal="left" indent="1"/>
    </xf>
    <xf numFmtId="0" fontId="27" fillId="2" borderId="0" xfId="0" applyFont="1" applyFill="1" applyBorder="1" applyProtection="1"/>
    <xf numFmtId="0" fontId="27" fillId="2" borderId="0" xfId="0" applyFont="1" applyFill="1" applyBorder="1" applyAlignment="1" applyProtection="1">
      <alignment horizontal="left"/>
    </xf>
    <xf numFmtId="43" fontId="13" fillId="2" borderId="1" xfId="0" applyNumberFormat="1" applyFont="1" applyFill="1" applyBorder="1" applyAlignment="1" applyProtection="1">
      <alignment horizontal="left"/>
    </xf>
    <xf numFmtId="0" fontId="44" fillId="2" borderId="0" xfId="0" applyFont="1" applyFill="1" applyBorder="1" applyAlignment="1" applyProtection="1">
      <alignment horizontal="center"/>
    </xf>
    <xf numFmtId="0" fontId="0" fillId="0" borderId="12" xfId="0" applyBorder="1"/>
    <xf numFmtId="164" fontId="44" fillId="2" borderId="1" xfId="0" applyNumberFormat="1" applyFont="1" applyFill="1" applyBorder="1" applyAlignment="1" applyProtection="1">
      <alignment horizontal="right"/>
    </xf>
    <xf numFmtId="164" fontId="18" fillId="2" borderId="1" xfId="0" applyNumberFormat="1" applyFont="1" applyFill="1" applyBorder="1" applyAlignment="1" applyProtection="1">
      <alignment horizontal="right"/>
    </xf>
    <xf numFmtId="0" fontId="44" fillId="2" borderId="0" xfId="0" applyFont="1" applyFill="1" applyBorder="1" applyAlignment="1" applyProtection="1">
      <alignment horizontal="right"/>
    </xf>
    <xf numFmtId="0" fontId="45" fillId="2" borderId="0" xfId="0" applyFont="1" applyFill="1" applyBorder="1" applyAlignment="1" applyProtection="1">
      <alignment horizontal="center"/>
    </xf>
    <xf numFmtId="164" fontId="45" fillId="2" borderId="0" xfId="0" applyNumberFormat="1" applyFont="1" applyFill="1" applyBorder="1" applyAlignment="1" applyProtection="1">
      <alignment horizontal="right"/>
    </xf>
    <xf numFmtId="0" fontId="0" fillId="0" borderId="13" xfId="0" applyBorder="1"/>
    <xf numFmtId="0" fontId="20" fillId="2" borderId="13" xfId="0" applyFont="1" applyFill="1" applyBorder="1" applyAlignment="1" applyProtection="1">
      <alignment horizontal="center"/>
    </xf>
    <xf numFmtId="0" fontId="30" fillId="0" borderId="15" xfId="0" applyFont="1" applyFill="1" applyBorder="1" applyAlignment="1" applyProtection="1">
      <alignment horizontal="center" wrapText="1"/>
      <protection locked="0"/>
    </xf>
    <xf numFmtId="0" fontId="5" fillId="2" borderId="13" xfId="0" applyFont="1" applyFill="1" applyBorder="1" applyAlignment="1" applyProtection="1">
      <alignment horizontal="center" wrapText="1"/>
    </xf>
    <xf numFmtId="0" fontId="6" fillId="2" borderId="14" xfId="0" applyFont="1" applyFill="1" applyBorder="1" applyAlignment="1" applyProtection="1">
      <alignment horizontal="center"/>
    </xf>
    <xf numFmtId="165" fontId="34" fillId="0" borderId="17" xfId="0" applyNumberFormat="1" applyFont="1" applyFill="1" applyBorder="1" applyAlignment="1" applyProtection="1">
      <alignment horizontal="center"/>
    </xf>
    <xf numFmtId="0" fontId="7" fillId="2" borderId="7" xfId="0" applyFont="1" applyFill="1" applyBorder="1" applyAlignment="1" applyProtection="1">
      <alignment horizontal="center"/>
    </xf>
    <xf numFmtId="0" fontId="45" fillId="2" borderId="13" xfId="0" applyFont="1" applyFill="1" applyBorder="1" applyAlignment="1" applyProtection="1">
      <alignment horizontal="right"/>
    </xf>
    <xf numFmtId="0" fontId="7" fillId="2" borderId="14" xfId="0" applyFont="1" applyFill="1" applyBorder="1" applyAlignment="1" applyProtection="1">
      <alignment horizontal="center"/>
    </xf>
    <xf numFmtId="0" fontId="14" fillId="2" borderId="14" xfId="0" applyFont="1" applyFill="1" applyBorder="1" applyAlignment="1" applyProtection="1">
      <alignment horizontal="center"/>
    </xf>
    <xf numFmtId="0" fontId="27" fillId="2" borderId="14" xfId="0" applyFont="1" applyFill="1" applyBorder="1" applyAlignment="1" applyProtection="1">
      <alignment horizontal="center"/>
    </xf>
    <xf numFmtId="164" fontId="28" fillId="2" borderId="13" xfId="0" applyNumberFormat="1" applyFont="1" applyFill="1" applyBorder="1" applyProtection="1"/>
    <xf numFmtId="164" fontId="22" fillId="2" borderId="0" xfId="0" applyNumberFormat="1" applyFont="1" applyFill="1" applyBorder="1" applyProtection="1"/>
    <xf numFmtId="164" fontId="24" fillId="2" borderId="0" xfId="0" applyNumberFormat="1" applyFont="1" applyFill="1" applyBorder="1" applyProtection="1"/>
    <xf numFmtId="0" fontId="28" fillId="2" borderId="14" xfId="0" applyFont="1" applyFill="1" applyBorder="1" applyAlignment="1" applyProtection="1">
      <alignment horizontal="center"/>
    </xf>
    <xf numFmtId="0" fontId="28" fillId="2" borderId="9" xfId="0" applyFont="1" applyFill="1" applyBorder="1" applyAlignment="1" applyProtection="1">
      <alignment horizontal="center"/>
    </xf>
    <xf numFmtId="0" fontId="28" fillId="2" borderId="7" xfId="0" applyFont="1" applyFill="1" applyBorder="1" applyAlignment="1" applyProtection="1">
      <alignment horizontal="center"/>
    </xf>
    <xf numFmtId="3" fontId="44" fillId="2" borderId="0" xfId="0" applyNumberFormat="1" applyFont="1" applyFill="1" applyBorder="1" applyAlignment="1" applyProtection="1">
      <alignment horizontal="center"/>
    </xf>
    <xf numFmtId="0" fontId="10" fillId="2" borderId="9" xfId="0" applyFont="1" applyFill="1" applyBorder="1" applyAlignment="1" applyProtection="1">
      <alignment horizontal="center"/>
    </xf>
    <xf numFmtId="164" fontId="44" fillId="2" borderId="0" xfId="0" applyNumberFormat="1" applyFont="1" applyFill="1" applyBorder="1" applyAlignment="1" applyProtection="1">
      <alignment horizontal="center"/>
    </xf>
    <xf numFmtId="164" fontId="45" fillId="2" borderId="0" xfId="0" applyNumberFormat="1" applyFont="1" applyFill="1" applyBorder="1" applyAlignment="1" applyProtection="1">
      <alignment horizontal="center"/>
    </xf>
    <xf numFmtId="2" fontId="24" fillId="2" borderId="0" xfId="0" applyNumberFormat="1" applyFont="1" applyFill="1" applyBorder="1" applyAlignment="1" applyProtection="1">
      <alignment horizontal="center"/>
    </xf>
    <xf numFmtId="2" fontId="22" fillId="2" borderId="0" xfId="0" applyNumberFormat="1" applyFont="1" applyFill="1" applyBorder="1" applyAlignment="1" applyProtection="1">
      <alignment horizontal="center"/>
    </xf>
    <xf numFmtId="2" fontId="23" fillId="2" borderId="0" xfId="0" applyNumberFormat="1" applyFont="1" applyFill="1" applyBorder="1" applyAlignment="1" applyProtection="1">
      <alignment horizontal="center"/>
    </xf>
    <xf numFmtId="2" fontId="23" fillId="2" borderId="1" xfId="0" applyNumberFormat="1" applyFont="1" applyFill="1" applyBorder="1" applyAlignment="1" applyProtection="1">
      <alignment horizontal="center"/>
    </xf>
    <xf numFmtId="2" fontId="26" fillId="2" borderId="0" xfId="0" applyNumberFormat="1" applyFont="1" applyFill="1" applyBorder="1" applyAlignment="1" applyProtection="1">
      <alignment horizontal="center"/>
    </xf>
    <xf numFmtId="49" fontId="35" fillId="0" borderId="2" xfId="0" applyNumberFormat="1" applyFont="1" applyFill="1" applyBorder="1" applyAlignment="1" applyProtection="1">
      <alignment horizontal="center"/>
      <protection locked="0"/>
    </xf>
    <xf numFmtId="164" fontId="48" fillId="2" borderId="0" xfId="0" applyNumberFormat="1" applyFont="1" applyFill="1" applyBorder="1" applyAlignment="1" applyProtection="1">
      <alignment horizontal="center"/>
    </xf>
    <xf numFmtId="164" fontId="28" fillId="2" borderId="13" xfId="0" applyNumberFormat="1" applyFont="1" applyFill="1" applyBorder="1" applyAlignment="1" applyProtection="1">
      <alignment horizontal="right"/>
    </xf>
    <xf numFmtId="167" fontId="28" fillId="2" borderId="13" xfId="1" applyNumberFormat="1" applyFont="1" applyFill="1" applyBorder="1" applyAlignment="1" applyProtection="1">
      <alignment horizontal="right"/>
    </xf>
    <xf numFmtId="167" fontId="28" fillId="2" borderId="13" xfId="0" applyNumberFormat="1" applyFont="1" applyFill="1" applyBorder="1" applyAlignment="1" applyProtection="1">
      <alignment horizontal="right"/>
    </xf>
    <xf numFmtId="166" fontId="26" fillId="2" borderId="10" xfId="0" applyNumberFormat="1" applyFont="1" applyFill="1" applyBorder="1" applyAlignment="1" applyProtection="1">
      <alignment horizontal="right"/>
    </xf>
    <xf numFmtId="3" fontId="27" fillId="0" borderId="0" xfId="0" applyNumberFormat="1" applyFont="1" applyFill="1" applyBorder="1" applyAlignment="1" applyProtection="1">
      <alignment horizontal="center"/>
    </xf>
    <xf numFmtId="0" fontId="22" fillId="2" borderId="13" xfId="0" applyFont="1" applyFill="1" applyBorder="1" applyProtection="1"/>
    <xf numFmtId="164" fontId="24" fillId="2" borderId="13" xfId="0" applyNumberFormat="1" applyFont="1" applyFill="1" applyBorder="1" applyProtection="1"/>
    <xf numFmtId="164" fontId="22" fillId="2" borderId="13" xfId="0" applyNumberFormat="1" applyFont="1" applyFill="1" applyBorder="1" applyProtection="1"/>
    <xf numFmtId="166" fontId="22" fillId="2" borderId="13" xfId="0" applyNumberFormat="1" applyFont="1" applyFill="1" applyBorder="1" applyProtection="1"/>
    <xf numFmtId="166" fontId="24" fillId="2" borderId="13" xfId="0" applyNumberFormat="1" applyFont="1" applyFill="1" applyBorder="1" applyProtection="1"/>
    <xf numFmtId="0" fontId="24" fillId="2" borderId="13" xfId="0" applyFont="1" applyFill="1" applyBorder="1" applyProtection="1"/>
    <xf numFmtId="164" fontId="23" fillId="2" borderId="10" xfId="0" applyNumberFormat="1" applyFont="1" applyFill="1" applyBorder="1" applyProtection="1"/>
    <xf numFmtId="164" fontId="26" fillId="2" borderId="13" xfId="0" applyNumberFormat="1" applyFont="1" applyFill="1" applyBorder="1" applyAlignment="1" applyProtection="1"/>
    <xf numFmtId="164" fontId="23" fillId="2" borderId="13" xfId="0" applyNumberFormat="1" applyFont="1" applyFill="1" applyBorder="1" applyProtection="1"/>
    <xf numFmtId="166" fontId="23" fillId="2" borderId="13" xfId="0" applyNumberFormat="1" applyFont="1" applyFill="1" applyBorder="1" applyAlignment="1" applyProtection="1">
      <alignment horizontal="right"/>
    </xf>
    <xf numFmtId="0" fontId="14" fillId="2" borderId="7" xfId="0" applyFont="1" applyFill="1" applyBorder="1" applyAlignment="1" applyProtection="1">
      <alignment horizontal="left"/>
    </xf>
    <xf numFmtId="0" fontId="14" fillId="2" borderId="4" xfId="0" applyFont="1" applyFill="1" applyBorder="1" applyAlignment="1" applyProtection="1">
      <alignment horizontal="left"/>
    </xf>
    <xf numFmtId="3" fontId="11" fillId="2" borderId="1" xfId="0" applyNumberFormat="1" applyFont="1" applyFill="1" applyBorder="1" applyAlignment="1" applyProtection="1">
      <alignment horizontal="center"/>
    </xf>
    <xf numFmtId="0" fontId="20" fillId="0" borderId="6" xfId="0" applyFont="1" applyFill="1" applyBorder="1" applyAlignment="1" applyProtection="1">
      <alignment horizontal="right"/>
    </xf>
    <xf numFmtId="0" fontId="7" fillId="0" borderId="0" xfId="0" applyFont="1" applyFill="1" applyBorder="1" applyAlignment="1" applyProtection="1">
      <alignment horizontal="right"/>
    </xf>
    <xf numFmtId="0" fontId="20" fillId="0" borderId="0" xfId="0" applyFont="1" applyFill="1" applyBorder="1" applyAlignment="1" applyProtection="1">
      <alignment horizontal="right"/>
    </xf>
    <xf numFmtId="0" fontId="7" fillId="2" borderId="14" xfId="0" applyFont="1" applyFill="1" applyBorder="1" applyAlignment="1" applyProtection="1">
      <alignment horizontal="left"/>
    </xf>
    <xf numFmtId="0" fontId="0" fillId="0" borderId="14" xfId="0" applyBorder="1" applyProtection="1"/>
    <xf numFmtId="0" fontId="7" fillId="2" borderId="0" xfId="0" applyFont="1" applyFill="1" applyBorder="1" applyAlignment="1" applyProtection="1">
      <alignment horizontal="right"/>
    </xf>
    <xf numFmtId="0" fontId="0" fillId="0" borderId="1" xfId="0" applyBorder="1" applyProtection="1"/>
    <xf numFmtId="0" fontId="17" fillId="2" borderId="7" xfId="0" applyFont="1" applyFill="1" applyBorder="1" applyAlignment="1" applyProtection="1">
      <alignment horizontal="left" wrapText="1"/>
    </xf>
    <xf numFmtId="0" fontId="17" fillId="2" borderId="4" xfId="0" applyFont="1" applyFill="1" applyBorder="1" applyAlignment="1" applyProtection="1">
      <alignment horizontal="left" wrapText="1"/>
    </xf>
    <xf numFmtId="0" fontId="17" fillId="2" borderId="8" xfId="0" applyFont="1" applyFill="1" applyBorder="1" applyAlignment="1" applyProtection="1">
      <alignment horizontal="left" wrapText="1"/>
    </xf>
    <xf numFmtId="0" fontId="32" fillId="2" borderId="4" xfId="0" applyFont="1" applyFill="1" applyBorder="1" applyAlignment="1" applyProtection="1">
      <alignment horizontal="right"/>
    </xf>
    <xf numFmtId="0" fontId="32" fillId="2" borderId="8" xfId="0" applyFont="1" applyFill="1" applyBorder="1" applyAlignment="1" applyProtection="1">
      <alignment horizontal="right"/>
    </xf>
    <xf numFmtId="0" fontId="45" fillId="2" borderId="0" xfId="0" applyFont="1" applyFill="1" applyBorder="1" applyAlignment="1" applyProtection="1">
      <alignment horizontal="center" wrapText="1"/>
    </xf>
    <xf numFmtId="0" fontId="45" fillId="2" borderId="1" xfId="0" applyFont="1" applyFill="1" applyBorder="1" applyAlignment="1" applyProtection="1">
      <alignment horizontal="center" wrapText="1"/>
    </xf>
    <xf numFmtId="0" fontId="45" fillId="2" borderId="13" xfId="0" applyFont="1" applyFill="1" applyBorder="1" applyAlignment="1" applyProtection="1">
      <alignment horizontal="center" wrapText="1"/>
    </xf>
    <xf numFmtId="0" fontId="45" fillId="2" borderId="16" xfId="0" applyFont="1" applyFill="1" applyBorder="1" applyAlignment="1" applyProtection="1">
      <alignment horizontal="center" wrapText="1"/>
    </xf>
    <xf numFmtId="0" fontId="46" fillId="0" borderId="21" xfId="0" applyFont="1" applyBorder="1" applyAlignment="1">
      <alignment horizontal="center"/>
    </xf>
    <xf numFmtId="0" fontId="21" fillId="0" borderId="11" xfId="0" applyFont="1" applyFill="1" applyBorder="1" applyAlignment="1" applyProtection="1">
      <alignment horizontal="center"/>
      <protection locked="0"/>
    </xf>
    <xf numFmtId="0" fontId="21" fillId="0" borderId="18" xfId="0" applyFont="1" applyFill="1" applyBorder="1" applyAlignment="1" applyProtection="1">
      <alignment horizontal="center"/>
      <protection locked="0"/>
    </xf>
    <xf numFmtId="0" fontId="36" fillId="0" borderId="5" xfId="0" applyFont="1" applyFill="1" applyBorder="1" applyAlignment="1" applyProtection="1">
      <alignment horizontal="center"/>
      <protection locked="0"/>
    </xf>
    <xf numFmtId="0" fontId="15" fillId="2" borderId="3" xfId="0" applyFont="1" applyFill="1" applyBorder="1" applyAlignment="1" applyProtection="1">
      <alignment horizontal="right"/>
    </xf>
    <xf numFmtId="0" fontId="15" fillId="2" borderId="19" xfId="0" applyFont="1" applyFill="1" applyBorder="1" applyAlignment="1" applyProtection="1">
      <alignment horizontal="right"/>
    </xf>
    <xf numFmtId="0" fontId="45" fillId="2" borderId="0" xfId="0" applyFont="1" applyFill="1" applyBorder="1" applyAlignment="1" applyProtection="1">
      <alignment horizontal="right"/>
    </xf>
    <xf numFmtId="0" fontId="45" fillId="2" borderId="20" xfId="0" applyFont="1" applyFill="1" applyBorder="1" applyAlignment="1" applyProtection="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81397</xdr:colOff>
      <xdr:row>2</xdr:row>
      <xdr:rowOff>12700</xdr:rowOff>
    </xdr:from>
    <xdr:to>
      <xdr:col>2</xdr:col>
      <xdr:colOff>187615</xdr:colOff>
      <xdr:row>5</xdr:row>
      <xdr:rowOff>50800</xdr:rowOff>
    </xdr:to>
    <xdr:pic>
      <xdr:nvPicPr>
        <xdr:cNvPr id="5" name="Picture 4" descr="http://www.ddoe.in.dc.gov/ddoe/lib/ddoe/images/jpg/stars-and-bars.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397" y="304800"/>
          <a:ext cx="779318" cy="63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M80"/>
  <sheetViews>
    <sheetView showGridLines="0" tabSelected="1" zoomScale="85" zoomScaleNormal="85" zoomScalePageLayoutView="60" workbookViewId="0">
      <selection activeCell="F26" sqref="F26"/>
    </sheetView>
  </sheetViews>
  <sheetFormatPr defaultRowHeight="15" x14ac:dyDescent="0.25"/>
  <cols>
    <col min="1" max="1" width="3.7109375" customWidth="1"/>
    <col min="2" max="2" width="9.7109375" customWidth="1"/>
    <col min="3" max="3" width="14.7109375" customWidth="1"/>
    <col min="4" max="4" width="47.5703125" customWidth="1"/>
    <col min="5" max="5" width="3.28515625" customWidth="1"/>
    <col min="6" max="6" width="17.28515625" customWidth="1"/>
    <col min="7" max="7" width="15.42578125" customWidth="1"/>
    <col min="8" max="8" width="10.42578125" customWidth="1"/>
    <col min="9" max="9" width="14.42578125" customWidth="1"/>
    <col min="10" max="10" width="20" customWidth="1"/>
  </cols>
  <sheetData>
    <row r="1" spans="2:10" ht="15.75" thickBot="1" x14ac:dyDescent="0.3"/>
    <row r="2" spans="2:10" ht="22.9" customHeight="1" x14ac:dyDescent="0.4">
      <c r="B2" s="116"/>
      <c r="C2" s="117"/>
      <c r="D2" s="117"/>
      <c r="E2" s="117"/>
      <c r="F2" s="129" t="s">
        <v>20</v>
      </c>
      <c r="G2" s="129"/>
      <c r="H2" s="129"/>
      <c r="I2" s="129"/>
      <c r="J2" s="130"/>
    </row>
    <row r="3" spans="2:10" ht="19.899999999999999" customHeight="1" x14ac:dyDescent="0.35">
      <c r="B3" s="122"/>
      <c r="C3" s="119" t="s">
        <v>23</v>
      </c>
      <c r="D3" s="60"/>
      <c r="E3" s="26"/>
      <c r="F3" s="135" t="s">
        <v>28</v>
      </c>
      <c r="G3" s="135"/>
      <c r="H3" s="135" t="s">
        <v>29</v>
      </c>
      <c r="I3" s="135"/>
      <c r="J3" s="74" t="s">
        <v>56</v>
      </c>
    </row>
    <row r="4" spans="2:10" ht="20.45" customHeight="1" x14ac:dyDescent="0.35">
      <c r="B4" s="123"/>
      <c r="C4" s="120"/>
      <c r="D4" s="28"/>
      <c r="E4" s="26"/>
      <c r="F4" s="136"/>
      <c r="G4" s="137"/>
      <c r="H4" s="138"/>
      <c r="I4" s="138"/>
      <c r="J4" s="75"/>
    </row>
    <row r="5" spans="2:10" ht="7.15" customHeight="1" x14ac:dyDescent="0.35">
      <c r="B5" s="122"/>
      <c r="C5" s="120"/>
      <c r="D5" s="28"/>
      <c r="E5" s="26"/>
      <c r="F5" s="27"/>
      <c r="G5" s="25"/>
      <c r="H5" s="29"/>
      <c r="I5" s="29"/>
      <c r="J5" s="76"/>
    </row>
    <row r="6" spans="2:10" ht="18.600000000000001" customHeight="1" x14ac:dyDescent="0.35">
      <c r="B6" s="122"/>
      <c r="C6" s="121" t="s">
        <v>30</v>
      </c>
      <c r="D6" s="61"/>
      <c r="E6" s="26"/>
      <c r="F6" s="131" t="s">
        <v>32</v>
      </c>
      <c r="G6" s="131" t="s">
        <v>62</v>
      </c>
      <c r="H6" s="141" t="s">
        <v>58</v>
      </c>
      <c r="I6" s="141"/>
      <c r="J6" s="133" t="s">
        <v>59</v>
      </c>
    </row>
    <row r="7" spans="2:10" ht="12.6" customHeight="1" thickBot="1" x14ac:dyDescent="0.3">
      <c r="B7" s="77"/>
      <c r="C7" s="124"/>
      <c r="D7" s="1"/>
      <c r="E7" s="1"/>
      <c r="F7" s="132"/>
      <c r="G7" s="131"/>
      <c r="H7" s="142"/>
      <c r="I7" s="142"/>
      <c r="J7" s="134"/>
    </row>
    <row r="8" spans="2:10" ht="22.5" thickTop="1" thickBot="1" x14ac:dyDescent="0.4">
      <c r="B8" s="77"/>
      <c r="C8" s="125"/>
      <c r="D8" s="52" t="s">
        <v>31</v>
      </c>
      <c r="E8" s="2"/>
      <c r="F8" s="59"/>
      <c r="G8" s="99"/>
      <c r="H8" s="139" t="s">
        <v>64</v>
      </c>
      <c r="I8" s="140"/>
      <c r="J8" s="78" t="e">
        <f>IF(J76/J74&lt;0.3333, J74/F8, "D1+D2+E1 &gt; 33%")</f>
        <v>#DIV/0!</v>
      </c>
    </row>
    <row r="9" spans="2:10" ht="27" customHeight="1" x14ac:dyDescent="0.4">
      <c r="B9" s="79"/>
      <c r="C9" s="55" t="s">
        <v>27</v>
      </c>
      <c r="D9" s="3"/>
      <c r="E9" s="3"/>
      <c r="F9" s="4"/>
      <c r="G9" s="71" t="s">
        <v>60</v>
      </c>
      <c r="H9" s="93" t="s">
        <v>1</v>
      </c>
      <c r="I9" s="72"/>
      <c r="J9" s="80" t="s">
        <v>2</v>
      </c>
    </row>
    <row r="10" spans="2:10" ht="15.75" x14ac:dyDescent="0.25">
      <c r="B10" s="81"/>
      <c r="C10" s="37"/>
      <c r="D10" s="3"/>
      <c r="E10" s="3"/>
      <c r="F10" s="4"/>
      <c r="G10" s="5"/>
      <c r="H10" s="6"/>
      <c r="I10" s="6"/>
      <c r="J10" s="74"/>
    </row>
    <row r="11" spans="2:10" ht="21" x14ac:dyDescent="0.35">
      <c r="B11" s="82" t="s">
        <v>3</v>
      </c>
      <c r="C11" s="54" t="s">
        <v>8</v>
      </c>
      <c r="D11" s="3"/>
      <c r="E11" s="3"/>
      <c r="F11" s="4"/>
      <c r="G11" s="3"/>
      <c r="H11" s="6"/>
      <c r="I11" s="6"/>
      <c r="J11" s="106"/>
    </row>
    <row r="12" spans="2:10" ht="18" customHeight="1" thickBot="1" x14ac:dyDescent="0.4">
      <c r="B12" s="83"/>
      <c r="C12" s="38"/>
      <c r="D12" s="7"/>
      <c r="E12" s="7"/>
      <c r="F12" s="4"/>
      <c r="G12" s="66" t="s">
        <v>55</v>
      </c>
      <c r="H12" s="6"/>
      <c r="I12" s="6"/>
      <c r="J12" s="106"/>
    </row>
    <row r="13" spans="2:10" ht="21.75" thickBot="1" x14ac:dyDescent="0.4">
      <c r="B13" s="83">
        <v>1</v>
      </c>
      <c r="C13" s="53" t="s">
        <v>47</v>
      </c>
      <c r="D13" s="8"/>
      <c r="E13" s="8"/>
      <c r="F13" s="4"/>
      <c r="G13" s="59"/>
      <c r="H13" s="94">
        <v>0.3</v>
      </c>
      <c r="I13" s="47"/>
      <c r="J13" s="84">
        <f>G13*H13</f>
        <v>0</v>
      </c>
    </row>
    <row r="14" spans="2:10" ht="18" customHeight="1" thickBot="1" x14ac:dyDescent="0.4">
      <c r="B14" s="83"/>
      <c r="C14" s="45"/>
      <c r="D14" s="3"/>
      <c r="E14" s="3"/>
      <c r="F14" s="10"/>
      <c r="G14" s="66" t="s">
        <v>55</v>
      </c>
      <c r="H14" s="95"/>
      <c r="I14" s="48"/>
      <c r="J14" s="106"/>
    </row>
    <row r="15" spans="2:10" ht="21.75" thickBot="1" x14ac:dyDescent="0.4">
      <c r="B15" s="83">
        <v>2</v>
      </c>
      <c r="C15" s="53" t="s">
        <v>48</v>
      </c>
      <c r="D15" s="8"/>
      <c r="E15" s="8"/>
      <c r="F15" s="10"/>
      <c r="G15" s="59"/>
      <c r="H15" s="94">
        <v>0.6</v>
      </c>
      <c r="I15" s="47"/>
      <c r="J15" s="84">
        <f>G15*H15</f>
        <v>0</v>
      </c>
    </row>
    <row r="16" spans="2:10" ht="18" customHeight="1" thickBot="1" x14ac:dyDescent="0.4">
      <c r="B16" s="83"/>
      <c r="C16" s="42"/>
      <c r="D16" s="8"/>
      <c r="E16" s="8"/>
      <c r="G16" s="66" t="s">
        <v>55</v>
      </c>
      <c r="H16" s="94"/>
      <c r="I16" s="47"/>
      <c r="J16" s="107"/>
    </row>
    <row r="17" spans="2:13" ht="21.75" thickBot="1" x14ac:dyDescent="0.4">
      <c r="B17" s="83">
        <v>3</v>
      </c>
      <c r="C17" s="53" t="s">
        <v>24</v>
      </c>
      <c r="D17" s="8"/>
      <c r="E17" s="8"/>
      <c r="F17" s="10"/>
      <c r="G17" s="59"/>
      <c r="H17" s="94">
        <v>0.4</v>
      </c>
      <c r="I17" s="47"/>
      <c r="J17" s="84">
        <f>G17*H17</f>
        <v>0</v>
      </c>
    </row>
    <row r="18" spans="2:13" ht="18" customHeight="1" x14ac:dyDescent="0.35">
      <c r="B18" s="83"/>
      <c r="C18" s="35"/>
      <c r="D18" s="8"/>
      <c r="E18" s="8"/>
      <c r="F18" s="4"/>
      <c r="G18" s="11"/>
      <c r="H18" s="94"/>
      <c r="I18" s="47"/>
      <c r="J18" s="107"/>
    </row>
    <row r="19" spans="2:13" ht="21" x14ac:dyDescent="0.35">
      <c r="B19" s="82" t="s">
        <v>4</v>
      </c>
      <c r="C19" s="56" t="s">
        <v>9</v>
      </c>
      <c r="D19" s="12"/>
      <c r="E19" s="12"/>
      <c r="F19" s="4"/>
      <c r="G19" s="11"/>
      <c r="H19" s="95"/>
      <c r="I19" s="100" t="s">
        <v>63</v>
      </c>
      <c r="J19" s="108"/>
    </row>
    <row r="20" spans="2:13" ht="18" customHeight="1" thickBot="1" x14ac:dyDescent="0.4">
      <c r="B20" s="83"/>
      <c r="C20" s="38"/>
      <c r="D20" s="7"/>
      <c r="E20" s="7"/>
      <c r="F20" s="4"/>
      <c r="G20" s="66" t="s">
        <v>55</v>
      </c>
      <c r="H20" s="95"/>
      <c r="I20" s="92" t="s">
        <v>55</v>
      </c>
      <c r="J20" s="106"/>
      <c r="L20" s="24"/>
    </row>
    <row r="21" spans="2:13" ht="21.75" thickBot="1" x14ac:dyDescent="0.4">
      <c r="B21" s="83">
        <v>1</v>
      </c>
      <c r="C21" s="53" t="s">
        <v>49</v>
      </c>
      <c r="D21" s="8"/>
      <c r="E21" s="8"/>
      <c r="F21" s="4"/>
      <c r="G21" s="59"/>
      <c r="H21" s="94">
        <v>0.2</v>
      </c>
      <c r="I21" s="59"/>
      <c r="J21" s="84">
        <f>G21*H21</f>
        <v>0</v>
      </c>
      <c r="L21" s="24"/>
    </row>
    <row r="22" spans="2:13" ht="18" customHeight="1" thickBot="1" x14ac:dyDescent="0.4">
      <c r="B22" s="83"/>
      <c r="C22" s="43"/>
      <c r="D22" s="13"/>
      <c r="E22" s="13"/>
      <c r="F22" s="66" t="s">
        <v>54</v>
      </c>
      <c r="G22" s="9"/>
      <c r="H22" s="95"/>
      <c r="I22" s="92" t="s">
        <v>54</v>
      </c>
      <c r="J22" s="109"/>
      <c r="L22" s="24"/>
    </row>
    <row r="23" spans="2:13" ht="21.75" thickBot="1" x14ac:dyDescent="0.4">
      <c r="B23" s="83">
        <v>2</v>
      </c>
      <c r="C23" s="58" t="s">
        <v>50</v>
      </c>
      <c r="D23" s="13"/>
      <c r="E23" s="13"/>
      <c r="F23" s="59"/>
      <c r="G23" s="14">
        <f>F23*9</f>
        <v>0</v>
      </c>
      <c r="H23" s="94">
        <v>0.3</v>
      </c>
      <c r="I23" s="59"/>
      <c r="J23" s="84">
        <f>G23*H23</f>
        <v>0</v>
      </c>
      <c r="L23" s="24"/>
    </row>
    <row r="24" spans="2:13" ht="21" x14ac:dyDescent="0.35">
      <c r="B24" s="83"/>
      <c r="C24" s="58" t="s">
        <v>61</v>
      </c>
      <c r="D24" s="13"/>
      <c r="E24" s="13"/>
      <c r="F24" s="4"/>
      <c r="G24" s="16"/>
      <c r="H24" s="94"/>
      <c r="I24" s="86"/>
      <c r="J24" s="110"/>
    </row>
    <row r="25" spans="2:13" ht="21.75" thickBot="1" x14ac:dyDescent="0.4">
      <c r="B25" s="83"/>
      <c r="C25" s="43"/>
      <c r="D25" s="13"/>
      <c r="E25" s="13"/>
      <c r="F25" s="66" t="s">
        <v>53</v>
      </c>
      <c r="G25" s="15"/>
      <c r="H25" s="94"/>
      <c r="I25" s="66" t="s">
        <v>53</v>
      </c>
      <c r="J25" s="111"/>
    </row>
    <row r="26" spans="2:13" ht="21.75" thickBot="1" x14ac:dyDescent="0.4">
      <c r="B26" s="83">
        <v>3</v>
      </c>
      <c r="C26" s="58" t="s">
        <v>35</v>
      </c>
      <c r="D26" s="13"/>
      <c r="E26" s="13"/>
      <c r="F26" s="59"/>
      <c r="G26" s="14">
        <f>F26*50</f>
        <v>0</v>
      </c>
      <c r="H26" s="94">
        <v>0.5</v>
      </c>
      <c r="I26" s="59"/>
      <c r="J26" s="84">
        <f>G26*H26</f>
        <v>0</v>
      </c>
    </row>
    <row r="27" spans="2:13" ht="21" x14ac:dyDescent="0.35">
      <c r="B27" s="83"/>
      <c r="C27" s="58" t="s">
        <v>36</v>
      </c>
      <c r="D27" s="13"/>
      <c r="E27" s="13"/>
      <c r="F27" s="4"/>
      <c r="G27" s="16"/>
      <c r="H27" s="94"/>
      <c r="I27" s="86"/>
      <c r="J27" s="111"/>
    </row>
    <row r="28" spans="2:13" ht="21.75" thickBot="1" x14ac:dyDescent="0.4">
      <c r="B28" s="83"/>
      <c r="C28" s="43"/>
      <c r="D28" s="13"/>
      <c r="E28" s="13"/>
      <c r="F28" s="66" t="s">
        <v>53</v>
      </c>
      <c r="G28" s="15"/>
      <c r="H28" s="94"/>
      <c r="I28" s="66" t="s">
        <v>53</v>
      </c>
      <c r="J28" s="111"/>
    </row>
    <row r="29" spans="2:13" ht="18" customHeight="1" thickBot="1" x14ac:dyDescent="0.4">
      <c r="B29" s="83">
        <v>4</v>
      </c>
      <c r="C29" s="58" t="s">
        <v>40</v>
      </c>
      <c r="D29" s="13"/>
      <c r="E29" s="13"/>
      <c r="F29" s="59"/>
      <c r="G29" s="14">
        <f>F29*250</f>
        <v>0</v>
      </c>
      <c r="H29" s="94">
        <v>0.6</v>
      </c>
      <c r="I29" s="59"/>
      <c r="J29" s="84">
        <f>G29*H29</f>
        <v>0</v>
      </c>
    </row>
    <row r="30" spans="2:13" ht="21" x14ac:dyDescent="0.35">
      <c r="B30" s="83"/>
      <c r="C30" s="58" t="s">
        <v>37</v>
      </c>
      <c r="D30" s="13"/>
      <c r="E30" s="13"/>
      <c r="F30" s="4"/>
      <c r="G30" s="16"/>
      <c r="H30" s="94"/>
      <c r="I30" s="86"/>
      <c r="J30" s="111"/>
    </row>
    <row r="31" spans="2:13" ht="21.75" thickBot="1" x14ac:dyDescent="0.4">
      <c r="B31" s="83"/>
      <c r="C31" s="43"/>
      <c r="D31" s="13"/>
      <c r="E31" s="13"/>
      <c r="F31" s="66" t="s">
        <v>53</v>
      </c>
      <c r="G31" s="15"/>
      <c r="H31" s="94"/>
      <c r="I31" s="66" t="s">
        <v>53</v>
      </c>
      <c r="J31" s="111"/>
      <c r="M31" s="67"/>
    </row>
    <row r="32" spans="2:13" ht="18" customHeight="1" thickBot="1" x14ac:dyDescent="0.4">
      <c r="B32" s="83">
        <v>5</v>
      </c>
      <c r="C32" s="58" t="s">
        <v>45</v>
      </c>
      <c r="D32" s="13"/>
      <c r="E32" s="13"/>
      <c r="F32" s="59"/>
      <c r="G32" s="14">
        <f>F32*250</f>
        <v>0</v>
      </c>
      <c r="H32" s="94">
        <v>0.7</v>
      </c>
      <c r="I32" s="59"/>
      <c r="J32" s="84">
        <f>G32*H32</f>
        <v>0</v>
      </c>
    </row>
    <row r="33" spans="2:10" ht="21" x14ac:dyDescent="0.35">
      <c r="B33" s="83"/>
      <c r="C33" s="58" t="s">
        <v>38</v>
      </c>
      <c r="D33" s="13"/>
      <c r="E33" s="13"/>
      <c r="F33" s="4"/>
      <c r="G33" s="16"/>
      <c r="H33" s="94"/>
      <c r="I33" s="86"/>
      <c r="J33" s="111"/>
    </row>
    <row r="34" spans="2:10" ht="21.75" thickBot="1" x14ac:dyDescent="0.4">
      <c r="B34" s="83"/>
      <c r="C34" s="43"/>
      <c r="D34" s="13"/>
      <c r="E34" s="13"/>
      <c r="F34" s="66" t="s">
        <v>53</v>
      </c>
      <c r="G34" s="15"/>
      <c r="H34" s="94"/>
      <c r="I34" s="66" t="s">
        <v>53</v>
      </c>
      <c r="J34" s="111"/>
    </row>
    <row r="35" spans="2:10" ht="18" customHeight="1" thickBot="1" x14ac:dyDescent="0.4">
      <c r="B35" s="83">
        <v>6</v>
      </c>
      <c r="C35" s="58" t="s">
        <v>44</v>
      </c>
      <c r="D35" s="13"/>
      <c r="E35" s="13"/>
      <c r="F35" s="59"/>
      <c r="G35" s="14">
        <f>F35*600</f>
        <v>0</v>
      </c>
      <c r="H35" s="94">
        <v>0.7</v>
      </c>
      <c r="I35" s="59"/>
      <c r="J35" s="84">
        <f>G35*H35</f>
        <v>0</v>
      </c>
    </row>
    <row r="36" spans="2:10" ht="21" x14ac:dyDescent="0.35">
      <c r="B36" s="83"/>
      <c r="C36" s="58" t="s">
        <v>39</v>
      </c>
      <c r="D36" s="13"/>
      <c r="E36" s="13"/>
      <c r="F36" s="4"/>
      <c r="G36" s="16"/>
      <c r="H36" s="94"/>
      <c r="I36" s="86"/>
      <c r="J36" s="111"/>
    </row>
    <row r="37" spans="2:10" ht="21.75" thickBot="1" x14ac:dyDescent="0.4">
      <c r="B37" s="83"/>
      <c r="C37" s="43"/>
      <c r="D37" s="13"/>
      <c r="E37" s="13"/>
      <c r="F37" s="66" t="s">
        <v>53</v>
      </c>
      <c r="G37" s="15"/>
      <c r="H37" s="94"/>
      <c r="I37" s="66" t="s">
        <v>53</v>
      </c>
      <c r="J37" s="111"/>
    </row>
    <row r="38" spans="2:10" ht="18" customHeight="1" thickBot="1" x14ac:dyDescent="0.4">
      <c r="B38" s="83">
        <v>7</v>
      </c>
      <c r="C38" s="58" t="s">
        <v>43</v>
      </c>
      <c r="D38" s="13"/>
      <c r="E38" s="13"/>
      <c r="F38" s="59"/>
      <c r="G38" s="14">
        <f>F38*1300</f>
        <v>0</v>
      </c>
      <c r="H38" s="94">
        <v>0.7</v>
      </c>
      <c r="I38" s="59"/>
      <c r="J38" s="84">
        <f>G38*H38</f>
        <v>0</v>
      </c>
    </row>
    <row r="39" spans="2:10" ht="21" x14ac:dyDescent="0.35">
      <c r="B39" s="87"/>
      <c r="C39" s="58" t="s">
        <v>41</v>
      </c>
      <c r="D39" s="13"/>
      <c r="E39" s="13"/>
      <c r="F39" s="4"/>
      <c r="G39" s="17"/>
      <c r="H39" s="94"/>
      <c r="I39" s="86"/>
      <c r="J39" s="111"/>
    </row>
    <row r="40" spans="2:10" ht="21.75" thickBot="1" x14ac:dyDescent="0.4">
      <c r="B40" s="83"/>
      <c r="C40" s="44"/>
      <c r="D40" s="17"/>
      <c r="E40" s="17"/>
      <c r="F40" s="66" t="s">
        <v>53</v>
      </c>
      <c r="G40" s="11"/>
      <c r="H40" s="94"/>
      <c r="I40" s="66" t="s">
        <v>53</v>
      </c>
      <c r="J40" s="111"/>
    </row>
    <row r="41" spans="2:10" ht="18" customHeight="1" thickBot="1" x14ac:dyDescent="0.4">
      <c r="B41" s="83">
        <v>8</v>
      </c>
      <c r="C41" s="58" t="s">
        <v>42</v>
      </c>
      <c r="D41" s="13"/>
      <c r="E41" s="13"/>
      <c r="F41" s="59"/>
      <c r="G41" s="14">
        <f>F41*2000</f>
        <v>0</v>
      </c>
      <c r="H41" s="94">
        <v>0.8</v>
      </c>
      <c r="I41" s="59"/>
      <c r="J41" s="84">
        <f>G41*H41</f>
        <v>0</v>
      </c>
    </row>
    <row r="42" spans="2:10" ht="21" x14ac:dyDescent="0.35">
      <c r="B42" s="87"/>
      <c r="C42" s="58" t="s">
        <v>46</v>
      </c>
      <c r="D42" s="13"/>
      <c r="E42" s="13"/>
      <c r="F42" s="4"/>
      <c r="G42" s="17"/>
      <c r="H42" s="94"/>
      <c r="I42" s="86"/>
      <c r="J42" s="107"/>
    </row>
    <row r="43" spans="2:10" ht="21.75" thickBot="1" x14ac:dyDescent="0.4">
      <c r="B43" s="87"/>
      <c r="C43" s="43"/>
      <c r="D43" s="13"/>
      <c r="E43" s="13"/>
      <c r="F43" s="23"/>
      <c r="G43" s="66" t="s">
        <v>55</v>
      </c>
      <c r="H43" s="94"/>
      <c r="I43" s="92" t="s">
        <v>55</v>
      </c>
      <c r="J43" s="107"/>
    </row>
    <row r="44" spans="2:10" ht="18" customHeight="1" thickBot="1" x14ac:dyDescent="0.4">
      <c r="B44" s="87">
        <v>9</v>
      </c>
      <c r="C44" s="58" t="s">
        <v>16</v>
      </c>
      <c r="D44" s="13"/>
      <c r="E44" s="13"/>
      <c r="F44" s="73"/>
      <c r="G44" s="59"/>
      <c r="H44" s="94">
        <v>0.6</v>
      </c>
      <c r="I44" s="59"/>
      <c r="J44" s="84">
        <f>G44*H44</f>
        <v>0</v>
      </c>
    </row>
    <row r="45" spans="2:10" ht="21" x14ac:dyDescent="0.35">
      <c r="B45" s="87"/>
      <c r="C45" s="34"/>
      <c r="D45" s="13"/>
      <c r="E45" s="13"/>
      <c r="F45" s="4"/>
      <c r="G45" s="9"/>
      <c r="H45" s="94"/>
      <c r="I45" s="86"/>
      <c r="J45" s="107"/>
    </row>
    <row r="46" spans="2:10" ht="21" x14ac:dyDescent="0.35">
      <c r="B46" s="82" t="s">
        <v>5</v>
      </c>
      <c r="C46" s="56" t="s">
        <v>13</v>
      </c>
      <c r="D46" s="12"/>
      <c r="E46" s="12"/>
      <c r="F46" s="4"/>
      <c r="G46" s="11"/>
      <c r="H46" s="94"/>
      <c r="I46" s="47"/>
      <c r="J46" s="107"/>
    </row>
    <row r="47" spans="2:10" ht="18" customHeight="1" thickBot="1" x14ac:dyDescent="0.4">
      <c r="B47" s="82"/>
      <c r="C47" s="39"/>
      <c r="D47" s="12"/>
      <c r="E47" s="12"/>
      <c r="F47" s="4"/>
      <c r="G47" s="66" t="s">
        <v>55</v>
      </c>
      <c r="H47" s="94"/>
      <c r="I47" s="92" t="s">
        <v>55</v>
      </c>
      <c r="J47" s="107"/>
    </row>
    <row r="48" spans="2:10" ht="21.75" thickBot="1" x14ac:dyDescent="0.4">
      <c r="B48" s="83">
        <v>1</v>
      </c>
      <c r="C48" s="53" t="s">
        <v>18</v>
      </c>
      <c r="D48" s="8"/>
      <c r="E48" s="8"/>
      <c r="F48" s="4"/>
      <c r="G48" s="59"/>
      <c r="H48" s="94">
        <v>0.6</v>
      </c>
      <c r="I48" s="59"/>
      <c r="J48" s="84">
        <f>G48*H48</f>
        <v>0</v>
      </c>
    </row>
    <row r="49" spans="2:10" ht="18" customHeight="1" thickBot="1" x14ac:dyDescent="0.4">
      <c r="B49" s="82"/>
      <c r="C49" s="45"/>
      <c r="D49" s="3"/>
      <c r="E49" s="3"/>
      <c r="F49" s="4"/>
      <c r="G49" s="66" t="s">
        <v>55</v>
      </c>
      <c r="H49" s="94"/>
      <c r="I49" s="92" t="s">
        <v>55</v>
      </c>
      <c r="J49" s="107"/>
    </row>
    <row r="50" spans="2:10" ht="21.75" thickBot="1" x14ac:dyDescent="0.4">
      <c r="B50" s="83">
        <v>2</v>
      </c>
      <c r="C50" s="62" t="s">
        <v>19</v>
      </c>
      <c r="D50" s="18"/>
      <c r="E50" s="18"/>
      <c r="F50" s="4"/>
      <c r="G50" s="59"/>
      <c r="H50" s="94">
        <v>0.8</v>
      </c>
      <c r="I50" s="59"/>
      <c r="J50" s="84">
        <f>G50*H50</f>
        <v>0</v>
      </c>
    </row>
    <row r="51" spans="2:10" ht="18" customHeight="1" x14ac:dyDescent="0.35">
      <c r="B51" s="82"/>
      <c r="C51" s="37"/>
      <c r="D51" s="3"/>
      <c r="E51" s="3"/>
      <c r="F51" s="4"/>
      <c r="G51" s="11"/>
      <c r="H51" s="94"/>
      <c r="I51" s="47"/>
      <c r="J51" s="107"/>
    </row>
    <row r="52" spans="2:10" ht="21" x14ac:dyDescent="0.35">
      <c r="B52" s="82" t="s">
        <v>6</v>
      </c>
      <c r="C52" s="56" t="s">
        <v>25</v>
      </c>
      <c r="D52" s="12"/>
      <c r="E52" s="12"/>
      <c r="F52" s="4"/>
      <c r="G52" s="11"/>
      <c r="H52" s="95"/>
      <c r="I52" s="85"/>
      <c r="J52" s="107"/>
    </row>
    <row r="53" spans="2:10" ht="18" customHeight="1" thickBot="1" x14ac:dyDescent="0.4">
      <c r="B53" s="83"/>
      <c r="C53" s="38"/>
      <c r="D53" s="7"/>
      <c r="E53" s="7"/>
      <c r="F53" s="4"/>
      <c r="G53" s="66" t="s">
        <v>55</v>
      </c>
      <c r="H53" s="95"/>
      <c r="I53" s="48"/>
      <c r="J53" s="107"/>
    </row>
    <row r="54" spans="2:10" ht="21.75" thickBot="1" x14ac:dyDescent="0.4">
      <c r="B54" s="83">
        <v>1</v>
      </c>
      <c r="C54" s="53" t="s">
        <v>51</v>
      </c>
      <c r="D54" s="8"/>
      <c r="E54" s="8"/>
      <c r="F54" s="4"/>
      <c r="G54" s="59"/>
      <c r="H54" s="94">
        <v>0.4</v>
      </c>
      <c r="I54" s="47"/>
      <c r="J54" s="84">
        <f>G54*H54</f>
        <v>0</v>
      </c>
    </row>
    <row r="55" spans="2:10" ht="18" customHeight="1" thickBot="1" x14ac:dyDescent="0.4">
      <c r="B55" s="82"/>
      <c r="C55" s="45"/>
      <c r="D55" s="3"/>
      <c r="E55" s="3"/>
      <c r="F55" s="4"/>
      <c r="G55" s="66" t="s">
        <v>55</v>
      </c>
      <c r="H55" s="94"/>
      <c r="I55" s="47"/>
      <c r="J55" s="107"/>
    </row>
    <row r="56" spans="2:10" ht="21.75" thickBot="1" x14ac:dyDescent="0.4">
      <c r="B56" s="83">
        <v>2</v>
      </c>
      <c r="C56" s="62" t="s">
        <v>11</v>
      </c>
      <c r="D56" s="18"/>
      <c r="E56" s="18"/>
      <c r="F56" s="4"/>
      <c r="G56" s="59"/>
      <c r="H56" s="94">
        <v>0.5</v>
      </c>
      <c r="I56" s="47"/>
      <c r="J56" s="84">
        <f>G56*H56</f>
        <v>0</v>
      </c>
    </row>
    <row r="57" spans="2:10" ht="18" customHeight="1" x14ac:dyDescent="0.35">
      <c r="B57" s="83"/>
      <c r="C57" s="35"/>
      <c r="D57" s="8"/>
      <c r="E57" s="8"/>
      <c r="F57" s="4"/>
      <c r="G57" s="11"/>
      <c r="H57" s="94"/>
      <c r="I57" s="47"/>
      <c r="J57" s="107"/>
    </row>
    <row r="58" spans="2:10" ht="21" x14ac:dyDescent="0.35">
      <c r="B58" s="82" t="s">
        <v>7</v>
      </c>
      <c r="C58" s="57" t="s">
        <v>26</v>
      </c>
      <c r="D58" s="8"/>
      <c r="E58" s="8"/>
      <c r="F58" s="4"/>
      <c r="G58" s="11"/>
      <c r="H58" s="94"/>
      <c r="I58" s="47"/>
      <c r="J58" s="107"/>
    </row>
    <row r="59" spans="2:10" ht="18" customHeight="1" thickBot="1" x14ac:dyDescent="0.4">
      <c r="B59" s="82"/>
      <c r="C59" s="37"/>
      <c r="D59" s="3"/>
      <c r="E59" s="3"/>
      <c r="F59" s="4"/>
      <c r="G59" s="66" t="s">
        <v>55</v>
      </c>
      <c r="H59" s="94"/>
      <c r="I59" s="47"/>
      <c r="J59" s="107"/>
    </row>
    <row r="60" spans="2:10" ht="21.75" thickBot="1" x14ac:dyDescent="0.4">
      <c r="B60" s="83">
        <v>1</v>
      </c>
      <c r="C60" s="63" t="s">
        <v>21</v>
      </c>
      <c r="D60" s="16"/>
      <c r="E60" s="3"/>
      <c r="F60" s="4"/>
      <c r="G60" s="59"/>
      <c r="H60" s="96">
        <v>0.4</v>
      </c>
      <c r="I60" s="49"/>
      <c r="J60" s="84">
        <f>G60*H60</f>
        <v>0</v>
      </c>
    </row>
    <row r="61" spans="2:10" ht="18" customHeight="1" thickBot="1" x14ac:dyDescent="0.4">
      <c r="B61" s="83"/>
      <c r="C61" s="46"/>
      <c r="D61" s="16"/>
      <c r="E61" s="3"/>
      <c r="F61" s="4"/>
      <c r="G61" s="66" t="s">
        <v>55</v>
      </c>
      <c r="H61" s="96"/>
      <c r="I61" s="49"/>
      <c r="J61" s="107"/>
    </row>
    <row r="62" spans="2:10" ht="21.75" thickBot="1" x14ac:dyDescent="0.4">
      <c r="B62" s="83">
        <v>2</v>
      </c>
      <c r="C62" s="63" t="s">
        <v>17</v>
      </c>
      <c r="D62" s="16"/>
      <c r="E62" s="3"/>
      <c r="F62" s="4"/>
      <c r="G62" s="59"/>
      <c r="H62" s="94">
        <v>0.5</v>
      </c>
      <c r="I62" s="47"/>
      <c r="J62" s="84">
        <f>G62*H62</f>
        <v>0</v>
      </c>
    </row>
    <row r="63" spans="2:10" ht="18" customHeight="1" thickBot="1" x14ac:dyDescent="0.4">
      <c r="B63" s="83"/>
      <c r="C63" s="46"/>
      <c r="D63" s="16"/>
      <c r="E63" s="16"/>
      <c r="F63" s="4"/>
      <c r="G63" s="66" t="s">
        <v>55</v>
      </c>
      <c r="H63" s="94"/>
      <c r="I63" s="47"/>
      <c r="J63" s="106"/>
    </row>
    <row r="64" spans="2:10" ht="21.75" thickBot="1" x14ac:dyDescent="0.4">
      <c r="B64" s="83">
        <v>3</v>
      </c>
      <c r="C64" s="63" t="s">
        <v>10</v>
      </c>
      <c r="D64" s="16"/>
      <c r="E64" s="3"/>
      <c r="F64" s="4"/>
      <c r="G64" s="59"/>
      <c r="H64" s="94">
        <v>0.2</v>
      </c>
      <c r="I64" s="47"/>
      <c r="J64" s="84">
        <f>G64*H64</f>
        <v>0</v>
      </c>
    </row>
    <row r="65" spans="2:13" ht="18" customHeight="1" thickBot="1" x14ac:dyDescent="0.4">
      <c r="B65" s="88"/>
      <c r="C65" s="40"/>
      <c r="D65" s="19"/>
      <c r="E65" s="19"/>
      <c r="F65" s="20"/>
      <c r="G65" s="19"/>
      <c r="H65" s="97"/>
      <c r="I65" s="50"/>
      <c r="J65" s="112"/>
    </row>
    <row r="66" spans="2:13" ht="21" x14ac:dyDescent="0.35">
      <c r="B66" s="89"/>
      <c r="C66" s="36"/>
      <c r="D66" s="17"/>
      <c r="E66" s="17"/>
      <c r="F66" s="70" t="s">
        <v>12</v>
      </c>
      <c r="G66" s="90">
        <f>SUM(G13:G65)</f>
        <v>0</v>
      </c>
      <c r="H66" s="98"/>
      <c r="I66" s="51"/>
      <c r="J66" s="113"/>
    </row>
    <row r="67" spans="2:13" ht="18" customHeight="1" x14ac:dyDescent="0.35">
      <c r="B67" s="82" t="s">
        <v>52</v>
      </c>
      <c r="C67" s="54" t="s">
        <v>0</v>
      </c>
      <c r="D67" s="3"/>
      <c r="E67" s="3"/>
      <c r="F67" s="4"/>
      <c r="G67" s="17"/>
      <c r="H67" s="96"/>
      <c r="I67" s="49"/>
      <c r="J67" s="114"/>
    </row>
    <row r="68" spans="2:13" ht="21" x14ac:dyDescent="0.35">
      <c r="B68" s="82"/>
      <c r="C68" s="37"/>
      <c r="D68" s="3"/>
      <c r="E68" s="3"/>
      <c r="F68" s="4"/>
      <c r="G68" s="66" t="s">
        <v>55</v>
      </c>
      <c r="H68" s="96"/>
      <c r="I68" s="49"/>
      <c r="J68" s="114"/>
    </row>
    <row r="69" spans="2:13" ht="18" customHeight="1" x14ac:dyDescent="0.35">
      <c r="B69" s="83">
        <v>1</v>
      </c>
      <c r="C69" s="53" t="s">
        <v>22</v>
      </c>
      <c r="D69" s="8"/>
      <c r="E69" s="8"/>
      <c r="F69" s="4"/>
      <c r="G69" s="105">
        <f>SUM(I21+(I23*9)+(I26*50)+(I29*250)+(I32*250)+(I35*600)+(I38*1300)+(I41*2000)+I44+I48+I50)</f>
        <v>0</v>
      </c>
      <c r="H69" s="94">
        <v>0.1</v>
      </c>
      <c r="I69" s="47"/>
      <c r="J69" s="101">
        <f>G69*H69</f>
        <v>0</v>
      </c>
    </row>
    <row r="70" spans="2:13" ht="18" customHeight="1" thickBot="1" x14ac:dyDescent="0.4">
      <c r="B70" s="87"/>
      <c r="C70" s="46"/>
      <c r="D70" s="16"/>
      <c r="E70" s="16"/>
      <c r="F70" s="4"/>
      <c r="G70" s="66" t="s">
        <v>55</v>
      </c>
      <c r="H70" s="96"/>
      <c r="I70" s="49"/>
      <c r="J70" s="115"/>
    </row>
    <row r="71" spans="2:13" ht="21.75" thickBot="1" x14ac:dyDescent="0.4">
      <c r="B71" s="83">
        <v>2</v>
      </c>
      <c r="C71" s="64" t="s">
        <v>33</v>
      </c>
      <c r="D71" s="21"/>
      <c r="E71" s="21"/>
      <c r="F71" s="4"/>
      <c r="G71" s="59"/>
      <c r="H71" s="94">
        <v>0.1</v>
      </c>
      <c r="I71" s="47"/>
      <c r="J71" s="102">
        <f>G71*H71</f>
        <v>0</v>
      </c>
    </row>
    <row r="72" spans="2:13" ht="18" customHeight="1" thickBot="1" x14ac:dyDescent="0.4">
      <c r="B72" s="87"/>
      <c r="C72" s="46"/>
      <c r="D72" s="16"/>
      <c r="E72" s="16"/>
      <c r="F72" s="4"/>
      <c r="G72" s="66" t="s">
        <v>55</v>
      </c>
      <c r="H72" s="96"/>
      <c r="I72" s="49"/>
      <c r="J72" s="115"/>
    </row>
    <row r="73" spans="2:13" ht="21.75" thickBot="1" x14ac:dyDescent="0.4">
      <c r="B73" s="83">
        <v>3</v>
      </c>
      <c r="C73" s="64" t="s">
        <v>34</v>
      </c>
      <c r="D73" s="21"/>
      <c r="E73" s="21"/>
      <c r="F73" s="4"/>
      <c r="G73" s="59"/>
      <c r="H73" s="94">
        <v>0.1</v>
      </c>
      <c r="I73" s="47"/>
      <c r="J73" s="103">
        <f>G73*H73</f>
        <v>0</v>
      </c>
    </row>
    <row r="74" spans="2:13" ht="18" customHeight="1" thickBot="1" x14ac:dyDescent="0.35">
      <c r="B74" s="91"/>
      <c r="C74" s="19"/>
      <c r="D74" s="19"/>
      <c r="E74" s="19"/>
      <c r="F74" s="20"/>
      <c r="G74" s="22"/>
      <c r="H74" s="68" t="s">
        <v>15</v>
      </c>
      <c r="I74" s="68"/>
      <c r="J74" s="104">
        <f>SUM(J13:J73)</f>
        <v>0</v>
      </c>
    </row>
    <row r="75" spans="2:13" ht="15.75" x14ac:dyDescent="0.25">
      <c r="B75" s="126" t="s">
        <v>14</v>
      </c>
      <c r="C75" s="127"/>
      <c r="D75" s="127"/>
      <c r="E75" s="127"/>
      <c r="F75" s="127"/>
      <c r="G75" s="127"/>
      <c r="H75" s="127"/>
      <c r="I75" s="127"/>
      <c r="J75" s="128"/>
    </row>
    <row r="76" spans="2:13" ht="18" customHeight="1" thickBot="1" x14ac:dyDescent="0.35">
      <c r="B76" s="32"/>
      <c r="C76" s="33"/>
      <c r="D76" s="65"/>
      <c r="E76" s="30"/>
      <c r="F76" s="31"/>
      <c r="G76" s="118"/>
      <c r="H76" s="69" t="s">
        <v>57</v>
      </c>
      <c r="I76" s="69"/>
      <c r="J76" s="41">
        <f>SUM(J54:J60)</f>
        <v>0</v>
      </c>
    </row>
    <row r="78" spans="2:13" ht="18" customHeight="1" x14ac:dyDescent="0.25">
      <c r="M78" s="24"/>
    </row>
    <row r="79" spans="2:13" ht="15" customHeight="1" x14ac:dyDescent="0.25"/>
    <row r="80" spans="2:13" x14ac:dyDescent="0.25">
      <c r="K80" s="23"/>
    </row>
  </sheetData>
  <sheetProtection password="CD52" sheet="1" objects="1" scenarios="1" selectLockedCells="1"/>
  <dataConsolidate/>
  <mergeCells count="11">
    <mergeCell ref="B75:J75"/>
    <mergeCell ref="F2:J2"/>
    <mergeCell ref="F6:F7"/>
    <mergeCell ref="J6:J7"/>
    <mergeCell ref="G6:G7"/>
    <mergeCell ref="F3:G3"/>
    <mergeCell ref="F4:G4"/>
    <mergeCell ref="H4:I4"/>
    <mergeCell ref="H3:I3"/>
    <mergeCell ref="H8:I8"/>
    <mergeCell ref="H6:I7"/>
  </mergeCells>
  <dataValidations count="16">
    <dataValidation type="custom" errorStyle="information" showErrorMessage="1" errorTitle="Missing Data" error="A value must be entered in B1 to receive credit. Delete value and enter the appropriate value in B1 to continue." sqref="I21">
      <formula1>IF(OR(G21=0,ISBLANK(G21)),I21=0,I21)</formula1>
    </dataValidation>
    <dataValidation type="custom" errorStyle="information" showErrorMessage="1" errorTitle="Missing Information" error="A value must be entered in B2 to receive credit. Delete value and enter the appropriate value in B2 to continue." sqref="I23">
      <formula1>IF(OR(F23=0,ISBLANK(F23)),I23=0,I23)</formula1>
    </dataValidation>
    <dataValidation type="whole" errorStyle="information" operator="greaterThanOrEqual" allowBlank="1" showInputMessage="1" errorTitle="Integers Only" error="Please round to the nearest whole number." sqref="G21">
      <formula1>0</formula1>
    </dataValidation>
    <dataValidation type="whole" errorStyle="information" operator="greaterThanOrEqual" allowBlank="1" showInputMessage="1" errorTitle="Integer Only" error="Please round to the nearest whole number." sqref="F26 G13">
      <formula1>0</formula1>
    </dataValidation>
    <dataValidation type="whole" operator="greaterThanOrEqual" allowBlank="1" showInputMessage="1" sqref="G15 F32 F35 F38 F41 G44 G48 G50 G54 G56 G60 G62 G64 G71 F29">
      <formula1>0</formula1>
    </dataValidation>
    <dataValidation allowBlank="1" showInputMessage="1" sqref="G17 F23"/>
    <dataValidation type="whole" operator="greaterThanOrEqual" allowBlank="1" showInputMessage="1" showErrorMessage="1" sqref="G73">
      <formula1>0</formula1>
    </dataValidation>
    <dataValidation type="custom" errorStyle="information" showErrorMessage="1" errorTitle="Missing Data" error="A value must be entered in B8 to receive credit. Delete value and enter the appropriate value in B8 to continue." sqref="I41">
      <formula1>IF(OR(F41=0,ISBLANK(F41)),I41=0,I41)</formula1>
    </dataValidation>
    <dataValidation type="custom" errorStyle="information" showErrorMessage="1" errorTitle="Missing Data" error="A value must be entered in B7 to receive credit. Delete value and enter the appropriate value in B7 to continue." sqref="I38">
      <formula1>IF(OR(F38=0,ISBLANK(F38)),I38=0,I38)</formula1>
    </dataValidation>
    <dataValidation type="custom" errorStyle="information" showErrorMessage="1" errorTitle="Missing Data" error="A value must be entered in C2 to receive credit. Delete value and enter the appropriate value in C2 to continue." sqref="I50">
      <formula1>IF(OR(G50=0,ISBLANK(G50)),I50=0,I50)</formula1>
    </dataValidation>
    <dataValidation type="custom" errorStyle="information" showErrorMessage="1" errorTitle="Missing Data" error="A value must be entered in B5 to receive credit. Delete value and enter the appropriate value in B5 to continue." sqref="I32">
      <formula1>IF(OR(F32=0,ISBLANK(F32)),I32=0,I32)</formula1>
    </dataValidation>
    <dataValidation type="custom" errorStyle="information" showErrorMessage="1" errorTitle="Missing Data" error="A value must be entered in C1 to receive credit. Delete value and enter the appropriate value in C1 to continue." sqref="I48">
      <formula1>IF(OR(G48=0,ISBLANK(G48)),I48=0,I48)</formula1>
    </dataValidation>
    <dataValidation type="custom" errorStyle="information" showErrorMessage="1" errorTitle="Missing Data" error="A value must be entered in B3 to receive credit. Delete value and enter the appropriate value in B3 to continue." sqref="I26">
      <formula1>IF(OR(F26=0,ISBLANK(F26)),I26=0,I26)</formula1>
    </dataValidation>
    <dataValidation type="custom" errorStyle="information" showErrorMessage="1" errorTitle="Missing Data" error="A value must be entered in B4 to receive credit. Delete value and enter the appropriate value in B4 to continue." sqref="I29">
      <formula1>IF(OR(F29=0,ISBLANK(F29)),I29=0,I29)</formula1>
    </dataValidation>
    <dataValidation type="custom" errorStyle="information" showErrorMessage="1" errorTitle="Missing Data" error="A value must be entered in B6 to receive credit. Delete value and enter the appropriate value in B6 to continue." sqref="I35">
      <formula1>IF(OR(F35=0,ISBLANK(F35)),I35=0,I35)</formula1>
    </dataValidation>
    <dataValidation type="custom" errorStyle="information" showErrorMessage="1" errorTitle="Missing Data" error="A value must be entered in B9 to receive credit. Delete value and enter the appropriate value in B9 to continue." sqref="I44">
      <formula1>IF(OR(G44=0,ISBLANK(G44)),I44=0,I44)</formula1>
    </dataValidation>
  </dataValidations>
  <pageMargins left="0.7" right="0.7" top="0.75" bottom="0.75" header="0.3" footer="0.3"/>
  <pageSetup paperSize="5" scale="49" orientation="portrait" r:id="rId1"/>
  <headerFooter>
    <oddFooter>&amp;LDOEE/WPD 09-2016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Scoresheet</vt:lpstr>
      <vt:lpstr>Sheet1</vt:lpstr>
    </vt:vector>
  </TitlesOfParts>
  <Company>DC Office of Planning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lcidlowski</dc:creator>
  <cp:lastModifiedBy>Margie</cp:lastModifiedBy>
  <cp:lastPrinted>2016-05-02T14:34:46Z</cp:lastPrinted>
  <dcterms:created xsi:type="dcterms:W3CDTF">2009-02-26T21:04:11Z</dcterms:created>
  <dcterms:modified xsi:type="dcterms:W3CDTF">2017-11-14T22:56:34Z</dcterms:modified>
</cp:coreProperties>
</file>