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Disclaimer" sheetId="6" r:id="rId1"/>
    <sheet name="Instructions for Use" sheetId="2" r:id="rId2"/>
    <sheet name=" Permeable Pavers Info" sheetId="5" r:id="rId3"/>
    <sheet name="Cost Calc" sheetId="1" r:id="rId4"/>
    <sheet name="Glossary" sheetId="3" r:id="rId5"/>
  </sheets>
  <calcPr calcId="145621"/>
</workbook>
</file>

<file path=xl/calcChain.xml><?xml version="1.0" encoding="utf-8"?>
<calcChain xmlns="http://schemas.openxmlformats.org/spreadsheetml/2006/main">
  <c r="C112" i="1" l="1"/>
  <c r="C111" i="1"/>
  <c r="C110" i="1"/>
  <c r="J107" i="1"/>
  <c r="J106" i="1"/>
  <c r="J105" i="1"/>
  <c r="J102" i="1"/>
  <c r="J101" i="1"/>
  <c r="C96" i="1"/>
  <c r="C95" i="1"/>
  <c r="I92" i="1" l="1"/>
  <c r="H92" i="1"/>
  <c r="G92" i="1"/>
  <c r="J92" i="1" s="1"/>
  <c r="I91" i="1"/>
  <c r="H91" i="1"/>
  <c r="G91" i="1"/>
  <c r="J91" i="1" s="1"/>
  <c r="J90" i="1"/>
  <c r="I90" i="1"/>
  <c r="H90" i="1"/>
  <c r="G90" i="1"/>
  <c r="I89" i="1"/>
  <c r="H89" i="1"/>
  <c r="G89" i="1"/>
  <c r="J89" i="1" s="1"/>
  <c r="I73" i="1"/>
  <c r="H73" i="1"/>
  <c r="G73" i="1"/>
  <c r="J73" i="1" s="1"/>
  <c r="I72" i="1"/>
  <c r="H72" i="1"/>
  <c r="G72" i="1"/>
  <c r="J72" i="1" s="1"/>
  <c r="J16" i="1" l="1"/>
  <c r="I32" i="1"/>
  <c r="H32" i="1"/>
  <c r="G32" i="1"/>
  <c r="J32" i="1" s="1"/>
  <c r="J31" i="1"/>
  <c r="I31" i="1"/>
  <c r="H31" i="1"/>
  <c r="G31" i="1"/>
  <c r="I30" i="1"/>
  <c r="H30" i="1"/>
  <c r="G30" i="1"/>
  <c r="J30" i="1" s="1"/>
  <c r="J29" i="1"/>
  <c r="I29" i="1"/>
  <c r="H29" i="1"/>
  <c r="G29" i="1"/>
  <c r="I28" i="1"/>
  <c r="H28" i="1"/>
  <c r="G28" i="1"/>
  <c r="J28" i="1" s="1"/>
  <c r="J27" i="1"/>
  <c r="I27" i="1"/>
  <c r="H27" i="1"/>
  <c r="G27" i="1"/>
  <c r="I26" i="1"/>
  <c r="H26" i="1"/>
  <c r="G26" i="1"/>
  <c r="J26" i="1" s="1"/>
  <c r="J25" i="1"/>
  <c r="I25" i="1"/>
  <c r="H25" i="1"/>
  <c r="G25" i="1"/>
  <c r="I24" i="1"/>
  <c r="H24" i="1"/>
  <c r="G24" i="1"/>
  <c r="J24" i="1" s="1"/>
  <c r="J23" i="1"/>
  <c r="I23" i="1"/>
  <c r="H23" i="1"/>
  <c r="G23" i="1"/>
  <c r="I22" i="1"/>
  <c r="H22" i="1"/>
  <c r="G22" i="1"/>
  <c r="J22" i="1" s="1"/>
  <c r="J21" i="1"/>
  <c r="I21" i="1"/>
  <c r="H21" i="1"/>
  <c r="G21" i="1"/>
  <c r="I20" i="1"/>
  <c r="H20" i="1"/>
  <c r="G20" i="1"/>
  <c r="J20" i="1" s="1"/>
  <c r="J19" i="1"/>
  <c r="I19" i="1"/>
  <c r="H19" i="1"/>
  <c r="G19" i="1"/>
  <c r="I18" i="1"/>
  <c r="H18" i="1"/>
  <c r="G18" i="1"/>
  <c r="J18" i="1" s="1"/>
  <c r="J17" i="1"/>
  <c r="I17" i="1"/>
  <c r="H17" i="1"/>
  <c r="G17" i="1"/>
  <c r="I16" i="1"/>
  <c r="H16" i="1"/>
  <c r="G16" i="1"/>
  <c r="J15" i="1"/>
  <c r="I15" i="1"/>
  <c r="H15" i="1"/>
  <c r="G15" i="1"/>
  <c r="I14" i="1"/>
  <c r="H14" i="1"/>
  <c r="G14" i="1"/>
  <c r="J14" i="1" s="1"/>
  <c r="J13" i="1"/>
  <c r="I13" i="1"/>
  <c r="H13" i="1"/>
  <c r="G13" i="1"/>
  <c r="I12" i="1"/>
  <c r="H12" i="1"/>
  <c r="G12" i="1"/>
  <c r="J12" i="1" s="1"/>
  <c r="J11" i="1"/>
  <c r="I11" i="1"/>
  <c r="H11" i="1"/>
  <c r="G11" i="1"/>
  <c r="I10" i="1"/>
  <c r="H10" i="1"/>
  <c r="G10" i="1"/>
  <c r="J10" i="1" s="1"/>
  <c r="J9" i="1"/>
  <c r="I9" i="1"/>
  <c r="H9" i="1"/>
  <c r="G9" i="1"/>
  <c r="I8" i="1"/>
  <c r="H8" i="1"/>
  <c r="G8" i="1"/>
  <c r="J8" i="1" s="1"/>
  <c r="J7" i="1"/>
  <c r="I7" i="1"/>
  <c r="H7" i="1"/>
  <c r="G7" i="1"/>
  <c r="I6" i="1"/>
  <c r="H6" i="1"/>
  <c r="G6" i="1"/>
  <c r="J6" i="1" s="1"/>
  <c r="J5" i="1"/>
  <c r="I5" i="1"/>
  <c r="H5" i="1"/>
  <c r="G5" i="1"/>
  <c r="J51" i="1"/>
  <c r="I51" i="1"/>
  <c r="H51" i="1"/>
  <c r="G51" i="1"/>
  <c r="J50" i="1"/>
  <c r="I50" i="1"/>
  <c r="H50" i="1"/>
  <c r="G50" i="1"/>
  <c r="J49" i="1"/>
  <c r="I49" i="1"/>
  <c r="H49" i="1"/>
  <c r="G49" i="1"/>
  <c r="J48" i="1"/>
  <c r="I48" i="1"/>
  <c r="H48" i="1"/>
  <c r="G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J39" i="1"/>
  <c r="I39" i="1"/>
  <c r="H39" i="1"/>
  <c r="G39" i="1"/>
  <c r="J38" i="1"/>
  <c r="I38" i="1"/>
  <c r="H38" i="1"/>
  <c r="G38" i="1"/>
  <c r="J37" i="1"/>
  <c r="I37" i="1"/>
  <c r="H37" i="1"/>
  <c r="G37" i="1"/>
  <c r="J36" i="1"/>
  <c r="I36" i="1"/>
  <c r="H36" i="1"/>
  <c r="G36" i="1"/>
  <c r="I63" i="1"/>
  <c r="H63" i="1"/>
  <c r="G63" i="1"/>
  <c r="J63" i="1" s="1"/>
  <c r="J62" i="1"/>
  <c r="I62" i="1"/>
  <c r="H62" i="1"/>
  <c r="G62" i="1"/>
  <c r="I61" i="1"/>
  <c r="H61" i="1"/>
  <c r="G61" i="1"/>
  <c r="J61" i="1" s="1"/>
  <c r="J60" i="1"/>
  <c r="I60" i="1"/>
  <c r="H60" i="1"/>
  <c r="G60" i="1"/>
  <c r="I59" i="1"/>
  <c r="H59" i="1"/>
  <c r="G59" i="1"/>
  <c r="J59" i="1" s="1"/>
  <c r="J58" i="1"/>
  <c r="I58" i="1"/>
  <c r="H58" i="1"/>
  <c r="G58" i="1"/>
  <c r="I57" i="1"/>
  <c r="H57" i="1"/>
  <c r="G57" i="1"/>
  <c r="J57" i="1" s="1"/>
  <c r="J56" i="1"/>
  <c r="I56" i="1"/>
  <c r="H56" i="1"/>
  <c r="G56" i="1"/>
  <c r="I55" i="1"/>
  <c r="H55" i="1"/>
  <c r="G55" i="1"/>
  <c r="J55" i="1" s="1"/>
  <c r="I76" i="1"/>
  <c r="H76" i="1"/>
  <c r="G76" i="1"/>
  <c r="J76" i="1" s="1"/>
  <c r="J75" i="1"/>
  <c r="I75" i="1"/>
  <c r="H75" i="1"/>
  <c r="G75" i="1"/>
  <c r="I74" i="1"/>
  <c r="H74" i="1"/>
  <c r="G74" i="1"/>
  <c r="J74" i="1" s="1"/>
  <c r="I71" i="1"/>
  <c r="H71" i="1"/>
  <c r="G71" i="1"/>
  <c r="J71" i="1" s="1"/>
  <c r="J70" i="1"/>
  <c r="I70" i="1"/>
  <c r="H70" i="1"/>
  <c r="G70" i="1"/>
  <c r="I69" i="1"/>
  <c r="H69" i="1"/>
  <c r="G69" i="1"/>
  <c r="J69" i="1" s="1"/>
  <c r="J68" i="1"/>
  <c r="I68" i="1"/>
  <c r="H68" i="1"/>
  <c r="G68" i="1"/>
  <c r="I67" i="1"/>
  <c r="H67" i="1"/>
  <c r="G67" i="1"/>
  <c r="J67" i="1" s="1"/>
  <c r="I103" i="1"/>
  <c r="H103" i="1"/>
  <c r="G103" i="1"/>
  <c r="J103" i="1" s="1"/>
  <c r="I102" i="1"/>
  <c r="H102" i="1"/>
  <c r="G102" i="1"/>
  <c r="G101" i="1"/>
  <c r="I88" i="1"/>
  <c r="H88" i="1"/>
  <c r="G88" i="1"/>
  <c r="J88" i="1" s="1"/>
  <c r="J87" i="1"/>
  <c r="I87" i="1"/>
  <c r="H87" i="1"/>
  <c r="G87" i="1"/>
  <c r="I86" i="1"/>
  <c r="H86" i="1"/>
  <c r="G86" i="1"/>
  <c r="J86" i="1" s="1"/>
  <c r="I85" i="1"/>
  <c r="H85" i="1"/>
  <c r="G85" i="1"/>
  <c r="J85" i="1" s="1"/>
  <c r="J84" i="1"/>
  <c r="I84" i="1"/>
  <c r="H84" i="1"/>
  <c r="G84" i="1"/>
  <c r="I83" i="1"/>
  <c r="H83" i="1"/>
  <c r="G83" i="1"/>
  <c r="J83" i="1" s="1"/>
  <c r="J82" i="1"/>
  <c r="I82" i="1"/>
  <c r="H82" i="1"/>
  <c r="G82" i="1"/>
  <c r="I81" i="1"/>
  <c r="H81" i="1"/>
  <c r="G81" i="1"/>
  <c r="J81" i="1" s="1"/>
  <c r="J80" i="1"/>
  <c r="I80" i="1"/>
  <c r="H80" i="1"/>
  <c r="G80" i="1"/>
  <c r="C97" i="1" l="1"/>
  <c r="I101" i="1" l="1"/>
  <c r="H101" i="1"/>
</calcChain>
</file>

<file path=xl/sharedStrings.xml><?xml version="1.0" encoding="utf-8"?>
<sst xmlns="http://schemas.openxmlformats.org/spreadsheetml/2006/main" count="264" uniqueCount="148">
  <si>
    <t>Item</t>
  </si>
  <si>
    <t>Quantity</t>
  </si>
  <si>
    <t>Unit</t>
  </si>
  <si>
    <t>LF</t>
  </si>
  <si>
    <t>Remove and Dispose of Concrete Driveway Aprons</t>
  </si>
  <si>
    <t>SY</t>
  </si>
  <si>
    <t>Remove and Dispose of Asphalt Paving</t>
  </si>
  <si>
    <t>Remove and Dispose of Concrete/Asphalt Sidewalk</t>
  </si>
  <si>
    <t>CY</t>
  </si>
  <si>
    <t xml:space="preserve">Sawcut existing paving </t>
  </si>
  <si>
    <t>EA</t>
  </si>
  <si>
    <t>Hand Dig Test Pit</t>
  </si>
  <si>
    <t>Remove/Dispose Existing Fence</t>
  </si>
  <si>
    <t>Remove/Replace concrete sidewalk</t>
  </si>
  <si>
    <t>Remove/Replace Driveway Apron</t>
  </si>
  <si>
    <t>Tree Removal - 6-12" dia</t>
  </si>
  <si>
    <t>Tree Removal - 12-24" dia</t>
  </si>
  <si>
    <t>Tree Removal - 24-36" dia</t>
  </si>
  <si>
    <t>Inflow Protection into a trap or basin</t>
  </si>
  <si>
    <t>Hydroseeding</t>
  </si>
  <si>
    <t>Sodding (Under 1000 SY)</t>
  </si>
  <si>
    <t>Sodding (Over 1000 SY)</t>
  </si>
  <si>
    <t>Temporary Seeding and Straw Mulching</t>
  </si>
  <si>
    <t xml:space="preserve">Erosion Control Matting </t>
  </si>
  <si>
    <t>SCE</t>
  </si>
  <si>
    <t>SCE with Wash Rack</t>
  </si>
  <si>
    <t>Silt Fence</t>
  </si>
  <si>
    <t>Super Silt Fence</t>
  </si>
  <si>
    <t>Tree Protection Fence</t>
  </si>
  <si>
    <t>Welded Wire Safety Fence</t>
  </si>
  <si>
    <t>Root Pruning</t>
  </si>
  <si>
    <t>Sump Pit</t>
  </si>
  <si>
    <t>Temp. Class 1 Riprap</t>
  </si>
  <si>
    <t>TON</t>
  </si>
  <si>
    <t>Sandbag Diversion</t>
  </si>
  <si>
    <t>Stone Check Dam</t>
  </si>
  <si>
    <t>Filter Fabric</t>
  </si>
  <si>
    <t>SF</t>
  </si>
  <si>
    <t>Topsoil</t>
  </si>
  <si>
    <t xml:space="preserve">Portable Sediment Tank </t>
  </si>
  <si>
    <t>Inlet Protection - For Yard Inlet</t>
  </si>
  <si>
    <t>Outflow Protection - at the end of a berm or swale</t>
  </si>
  <si>
    <t>Asphalt Berm</t>
  </si>
  <si>
    <t>Type II Drums</t>
  </si>
  <si>
    <t>Flashing Arrow Panel (Rental)</t>
  </si>
  <si>
    <t>DAY</t>
  </si>
  <si>
    <t>CR-6 for MOT</t>
  </si>
  <si>
    <t>Jersey Barrier for MOT</t>
  </si>
  <si>
    <t>Variable Message Sign</t>
  </si>
  <si>
    <t>Flagger</t>
  </si>
  <si>
    <t>HOUR</t>
  </si>
  <si>
    <t>Temp Sheet Aluminum Signs for MOT</t>
  </si>
  <si>
    <t>Traffic Cones (Rental)</t>
  </si>
  <si>
    <t>Excavation (first 2000 CY)</t>
  </si>
  <si>
    <t>Excavation (over 2000 CY)</t>
  </si>
  <si>
    <t>Excavation Hauled off-site</t>
  </si>
  <si>
    <t>Placement of Borrow</t>
  </si>
  <si>
    <t>Structural Fill</t>
  </si>
  <si>
    <t>Earthen Dike</t>
  </si>
  <si>
    <t>Clearing and Grubbing - Light</t>
  </si>
  <si>
    <t>ACRE</t>
  </si>
  <si>
    <t>Clearing and Grubbing - Medium</t>
  </si>
  <si>
    <t>Clearing and Grubbing - Heavy</t>
  </si>
  <si>
    <t>Reinforced Concrete</t>
  </si>
  <si>
    <t>Polyliner (Impermeable)</t>
  </si>
  <si>
    <t>Gravel Bed</t>
  </si>
  <si>
    <t>Porous Pavers</t>
  </si>
  <si>
    <t>Pervious Concrete</t>
  </si>
  <si>
    <t>Perf. PVC Underdrains (includes cap/elbows) - 4" PVC</t>
  </si>
  <si>
    <t>Perf. PVC Underdrains (includes cap/elbows) - 6" PVC</t>
  </si>
  <si>
    <t>Perf. PVC Underdrains (includes cap/elbows) - 8" PVC</t>
  </si>
  <si>
    <t>Perf. PVC Underdrains (includes cap/elbows) - 10" PVC</t>
  </si>
  <si>
    <t>Perf. PVC Underdrains (includes cap/elbows) - 12" PVC</t>
  </si>
  <si>
    <t>Other Potential Costs</t>
  </si>
  <si>
    <t>Permits</t>
  </si>
  <si>
    <t>Site Surveyor (provides stakeout and As-Builts)</t>
  </si>
  <si>
    <t>Porous Asphalt</t>
  </si>
  <si>
    <t>Hot Mix Asphalt</t>
  </si>
  <si>
    <t>Glossary</t>
  </si>
  <si>
    <t>GI</t>
  </si>
  <si>
    <t>MOT</t>
  </si>
  <si>
    <t>BMP</t>
  </si>
  <si>
    <t>E&amp;S</t>
  </si>
  <si>
    <t>AASHTO #2 Stone</t>
  </si>
  <si>
    <t>Permeable pavements are an alternative to traditional impervious pavement that allow stormwater to drain through them and into a stone reservoir where it is infiltrated into the underlying native soil or temporarily detained.  They can be used for low traffic roads, parking lots, driveways, pedestrian plazas and walkways.  Permeable pavement is ideal for sites with limited space for other surface stormwater BMPs.  Depending on the native soils and physical constraints, the system may be designed with no underdrain for full infiltration, with an underdrain for partial infiltration, or with an impermeable liner and underdrain for a no infiltration or detention and filtration only practice.  Permeable paving allows for filtration, storage, or infiltration of runoff, and can significantly reduce or eliminate surface stormwater flows.</t>
  </si>
  <si>
    <t>Green Infrastructure</t>
  </si>
  <si>
    <t>Maintenance of Traffic</t>
  </si>
  <si>
    <t xml:space="preserve">Stabilized Construction Entrance </t>
  </si>
  <si>
    <t>Best Management Practice</t>
  </si>
  <si>
    <t xml:space="preserve">Erosion and Sediment Control </t>
  </si>
  <si>
    <t>Abbreviation</t>
  </si>
  <si>
    <t xml:space="preserve">Meaning </t>
  </si>
  <si>
    <t>AASHTO</t>
  </si>
  <si>
    <t>ASTM</t>
  </si>
  <si>
    <t>LID</t>
  </si>
  <si>
    <t>SWM</t>
  </si>
  <si>
    <t>SWMP</t>
  </si>
  <si>
    <t>U.S. EPA</t>
  </si>
  <si>
    <t>United States Environmental Protection Agency</t>
  </si>
  <si>
    <t>Low Impact Development</t>
  </si>
  <si>
    <t>Stormwater Management</t>
  </si>
  <si>
    <t>Stormwater Management Practice</t>
  </si>
  <si>
    <t>American Society for Testing and Materials</t>
  </si>
  <si>
    <t>American Association of State Highway and Transprotation Officials</t>
  </si>
  <si>
    <t>DOEE - Permeable Pavement Cost Calculator</t>
  </si>
  <si>
    <t>Erosion &amp; Sediment Control</t>
  </si>
  <si>
    <t>Demolition</t>
  </si>
  <si>
    <t>MOT (if necessary)</t>
  </si>
  <si>
    <t>Earthwork</t>
  </si>
  <si>
    <t>Stormwater Management Green Infrastructure BMP Installation</t>
  </si>
  <si>
    <t>Inlet Protection</t>
  </si>
  <si>
    <t>Dewatering Device (incl. CMP Riser, barrel, stone, filter fabric &amp; pipe) - &lt; 24" Riser</t>
  </si>
  <si>
    <t>Dewatering Device (incl. CMP Riser, barrel, stone, filter fabric &amp; pipe) - &gt; 24" Riser</t>
  </si>
  <si>
    <t>Remove and Dispose of Concrete Curb and Gutter</t>
  </si>
  <si>
    <t>Tree Removal - &lt; 6" dia</t>
  </si>
  <si>
    <t>Tree Removal - &gt; 36" dia</t>
  </si>
  <si>
    <t>Remove Stump - &lt; 30" dia</t>
  </si>
  <si>
    <t>Remove Stump - &gt; 30" dia</t>
  </si>
  <si>
    <t>8' x 10' Steel Plate (Rental)</t>
  </si>
  <si>
    <t>Mobilization (5% of project cost)</t>
  </si>
  <si>
    <t>LS</t>
  </si>
  <si>
    <t xml:space="preserve">Disclaimer: </t>
  </si>
  <si>
    <t>None of the figures or information provided in the calculator constitutes a quote, or binding agreement. All figures are indicative estimates only and should not be relied upon to make any decisions.</t>
  </si>
  <si>
    <t xml:space="preserve">Owners wanting to receive an actual quote should contact one of our registered green infrastructure construction firms and request a more detailed price estimate based on additional information that they will seek from you. </t>
  </si>
  <si>
    <t>Instructions for how to use the calculator:</t>
  </si>
  <si>
    <t xml:space="preserve">• The costs are for new construction.  </t>
  </si>
  <si>
    <t>Low Price</t>
  </si>
  <si>
    <t>High Price</t>
  </si>
  <si>
    <t>Average Unit Price</t>
  </si>
  <si>
    <t>Lowest Total Cost</t>
  </si>
  <si>
    <t>Highest Total Cost</t>
  </si>
  <si>
    <t>Average Total Cost</t>
  </si>
  <si>
    <t xml:space="preserve">Average Project Cost </t>
  </si>
  <si>
    <t>Average Taxes</t>
  </si>
  <si>
    <t>Average TOTAL Project Cost</t>
  </si>
  <si>
    <t xml:space="preserve">Low End Project Cost </t>
  </si>
  <si>
    <t xml:space="preserve">High End Project Cost </t>
  </si>
  <si>
    <t>Low End Taxes</t>
  </si>
  <si>
    <t>High End Taxes</t>
  </si>
  <si>
    <t>Low End TOTAL Project Cost</t>
  </si>
  <si>
    <t>High End TOTAL Project Cost</t>
  </si>
  <si>
    <t>Temporary Swale (20 LF)</t>
  </si>
  <si>
    <t>What are Permeable Pavers?</t>
  </si>
  <si>
    <t>• The costs are based on 2018 pricing, add inflation if necessary.</t>
  </si>
  <si>
    <t>AASHTO #57 Stone</t>
  </si>
  <si>
    <r>
      <t xml:space="preserve">• </t>
    </r>
    <r>
      <rPr>
        <sz val="11"/>
        <rFont val="Calibri"/>
        <family val="2"/>
        <scheme val="minor"/>
      </rPr>
      <t>User enters quantities required for each material into the blank cells, the model calculates costs based on default pricing for Green Infrastructure (Permeable Pavement) line items.  Quantity cells can be changed by the user, unit price cells are locked. Values must be entered into all relevant cells to calculate costing information.</t>
    </r>
  </si>
  <si>
    <t xml:space="preserve">• The tool calculates new construction of permeable pavers and includes costs of  material, delivery, labour, equipment (rental, operating and operator costs), hauling and disposal. The cost of design is not included. </t>
  </si>
  <si>
    <r>
      <t>This calculator has been designed to provide a quick and easy indication of the construction and maintenance costs associated with Green Infrastructure (Permeable Pavement) of a</t>
    </r>
    <r>
      <rPr>
        <sz val="12"/>
        <color rgb="FF000000"/>
        <rFont val="Calibri"/>
        <family val="2"/>
        <scheme val="minor"/>
      </rPr>
      <t> generic value</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</si>
</sst>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 &quot;&quot;$&quot;* #,##0.00&quot; &quot;;&quot; &quot;&quot;$&quot;* \(#,##0.00\);&quot; &quot;&quot;$&quot;* &quot;-&quot;??&quot; &quot;"/>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u/>
      <sz val="20"/>
      <color theme="1"/>
      <name val="Calibri"/>
      <family val="2"/>
      <scheme val="minor"/>
    </font>
    <font>
      <b/>
      <sz val="11"/>
      <color rgb="FF002060"/>
      <name val="Calibri"/>
      <family val="2"/>
      <scheme val="minor"/>
    </font>
    <font>
      <b/>
      <u/>
      <sz val="12"/>
      <color theme="1"/>
      <name val="Calibri"/>
      <family val="2"/>
      <scheme val="minor"/>
    </font>
    <font>
      <sz val="12"/>
      <color theme="1"/>
      <name val="Calibri"/>
      <family val="2"/>
      <scheme val="minor"/>
    </font>
    <font>
      <sz val="12"/>
      <color rgb="FF000000"/>
      <name val="Calibri"/>
      <family val="2"/>
      <scheme val="minor"/>
    </font>
    <font>
      <b/>
      <u/>
      <sz val="11"/>
      <color theme="1"/>
      <name val="Calibri"/>
      <family val="2"/>
      <scheme val="minor"/>
    </font>
    <font>
      <sz val="11"/>
      <color theme="9" tint="-0.249977111117893"/>
      <name val="Calibri"/>
      <family val="2"/>
      <scheme val="minor"/>
    </font>
    <font>
      <b/>
      <sz val="11"/>
      <name val="Calibri"/>
      <family val="2"/>
      <scheme val="minor"/>
    </font>
    <font>
      <b/>
      <sz val="10"/>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0" fillId="0" borderId="1" xfId="0" applyBorder="1"/>
    <xf numFmtId="44" fontId="0" fillId="0" borderId="1" xfId="1" applyFont="1" applyBorder="1"/>
    <xf numFmtId="44" fontId="0" fillId="0" borderId="1" xfId="0" applyNumberFormat="1" applyBorder="1"/>
    <xf numFmtId="44" fontId="0" fillId="0" borderId="1" xfId="1" applyFont="1" applyFill="1" applyBorder="1"/>
    <xf numFmtId="0" fontId="2" fillId="4" borderId="1" xfId="0" applyFont="1" applyFill="1" applyBorder="1" applyAlignment="1">
      <alignment horizontal="center"/>
    </xf>
    <xf numFmtId="44" fontId="5" fillId="0" borderId="1" xfId="1" applyFont="1" applyBorder="1" applyAlignment="1">
      <alignment horizontal="center"/>
    </xf>
    <xf numFmtId="44" fontId="5" fillId="0" borderId="1" xfId="1" applyFont="1" applyBorder="1"/>
    <xf numFmtId="0" fontId="4" fillId="3" borderId="2" xfId="0" applyFont="1" applyFill="1" applyBorder="1" applyAlignment="1">
      <alignment horizontal="center"/>
    </xf>
    <xf numFmtId="0" fontId="2" fillId="4" borderId="10" xfId="0" applyFont="1" applyFill="1" applyBorder="1" applyAlignment="1">
      <alignment horizontal="center"/>
    </xf>
    <xf numFmtId="0" fontId="0" fillId="0" borderId="10" xfId="0" applyBorder="1"/>
    <xf numFmtId="0" fontId="0" fillId="0" borderId="10" xfId="0" applyBorder="1" applyAlignment="1">
      <alignment horizontal="left"/>
    </xf>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3" xfId="0" applyFill="1" applyBorder="1"/>
    <xf numFmtId="0" fontId="3" fillId="2" borderId="0" xfId="0" applyFont="1" applyFill="1" applyBorder="1"/>
    <xf numFmtId="0" fontId="2" fillId="2" borderId="0" xfId="0" applyFont="1" applyFill="1" applyBorder="1" applyAlignment="1">
      <alignment horizontal="center"/>
    </xf>
    <xf numFmtId="0" fontId="0" fillId="2" borderId="12" xfId="0" applyFill="1" applyBorder="1"/>
    <xf numFmtId="44" fontId="0" fillId="2" borderId="12" xfId="1" applyFont="1" applyFill="1" applyBorder="1"/>
    <xf numFmtId="44" fontId="0" fillId="2" borderId="12" xfId="0" applyNumberFormat="1" applyFill="1" applyBorder="1"/>
    <xf numFmtId="0" fontId="2" fillId="5" borderId="1" xfId="0" applyFont="1" applyFill="1" applyBorder="1" applyAlignment="1">
      <alignment horizontal="center"/>
    </xf>
    <xf numFmtId="9" fontId="0" fillId="0" borderId="1" xfId="1" applyNumberFormat="1" applyFont="1" applyBorder="1"/>
    <xf numFmtId="44" fontId="2" fillId="3" borderId="4" xfId="0" applyNumberFormat="1" applyFont="1" applyFill="1" applyBorder="1"/>
    <xf numFmtId="0" fontId="4" fillId="2" borderId="0" xfId="0" applyFont="1" applyFill="1" applyBorder="1"/>
    <xf numFmtId="0" fontId="4" fillId="2" borderId="0" xfId="0" applyFont="1" applyFill="1" applyBorder="1" applyAlignment="1">
      <alignment horizontal="left"/>
    </xf>
    <xf numFmtId="0" fontId="0" fillId="2" borderId="12" xfId="0" applyFill="1" applyBorder="1" applyAlignment="1">
      <alignment horizontal="left"/>
    </xf>
    <xf numFmtId="0" fontId="0" fillId="2" borderId="5" xfId="0" applyFill="1" applyBorder="1"/>
    <xf numFmtId="0" fontId="0" fillId="2" borderId="11" xfId="0" applyFill="1" applyBorder="1"/>
    <xf numFmtId="0" fontId="14" fillId="4" borderId="15" xfId="0"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2" fillId="4" borderId="16" xfId="0" applyFont="1" applyFill="1" applyBorder="1" applyAlignment="1">
      <alignment horizontal="center"/>
    </xf>
    <xf numFmtId="44" fontId="0" fillId="0" borderId="18" xfId="1" applyFont="1" applyBorder="1"/>
    <xf numFmtId="44" fontId="0" fillId="0" borderId="10" xfId="0" applyNumberFormat="1" applyBorder="1"/>
    <xf numFmtId="44" fontId="0" fillId="0" borderId="18" xfId="0" applyNumberFormat="1" applyBorder="1"/>
    <xf numFmtId="0" fontId="2" fillId="4" borderId="17" xfId="0" applyFont="1" applyFill="1" applyBorder="1" applyAlignment="1">
      <alignment horizontal="center"/>
    </xf>
    <xf numFmtId="0" fontId="2" fillId="4" borderId="15" xfId="0" applyFont="1" applyFill="1" applyBorder="1" applyAlignment="1">
      <alignment horizontal="center"/>
    </xf>
    <xf numFmtId="9" fontId="0" fillId="0" borderId="18" xfId="1" applyNumberFormat="1" applyFont="1" applyBorder="1"/>
    <xf numFmtId="44" fontId="0" fillId="0" borderId="20" xfId="1" applyFont="1" applyBorder="1"/>
    <xf numFmtId="44" fontId="0" fillId="0" borderId="21" xfId="1" applyFont="1"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9" xfId="0" applyBorder="1" applyAlignment="1">
      <alignment horizontal="left"/>
    </xf>
    <xf numFmtId="0" fontId="0" fillId="0" borderId="20" xfId="0" applyBorder="1"/>
    <xf numFmtId="164" fontId="0" fillId="0" borderId="22" xfId="0" applyNumberFormat="1" applyFont="1" applyBorder="1" applyAlignment="1"/>
    <xf numFmtId="164" fontId="0" fillId="0" borderId="23" xfId="0" applyNumberFormat="1" applyFont="1" applyBorder="1" applyAlignment="1"/>
    <xf numFmtId="164" fontId="0" fillId="0" borderId="22" xfId="0" applyNumberFormat="1" applyFont="1" applyFill="1" applyBorder="1" applyAlignment="1">
      <alignment horizontal="left"/>
    </xf>
    <xf numFmtId="164" fontId="0" fillId="0" borderId="22" xfId="0" applyNumberFormat="1" applyFont="1" applyFill="1" applyBorder="1" applyAlignment="1"/>
    <xf numFmtId="164" fontId="0" fillId="0" borderId="23" xfId="0" applyNumberFormat="1" applyFont="1" applyFill="1" applyBorder="1" applyAlignment="1"/>
    <xf numFmtId="0" fontId="0" fillId="0" borderId="19" xfId="0" applyBorder="1"/>
    <xf numFmtId="0" fontId="5" fillId="0" borderId="1" xfId="0" applyFont="1" applyBorder="1"/>
    <xf numFmtId="164" fontId="5" fillId="0" borderId="24" xfId="0" applyNumberFormat="1" applyFont="1" applyFill="1" applyBorder="1" applyAlignment="1">
      <alignment horizontal="left"/>
    </xf>
    <xf numFmtId="44" fontId="5" fillId="0" borderId="18" xfId="1" applyFont="1" applyBorder="1"/>
    <xf numFmtId="44" fontId="5" fillId="0" borderId="10" xfId="0" applyNumberFormat="1" applyFont="1" applyBorder="1"/>
    <xf numFmtId="44" fontId="5" fillId="0" borderId="1" xfId="0" applyNumberFormat="1" applyFont="1" applyBorder="1"/>
    <xf numFmtId="44" fontId="5" fillId="0" borderId="18" xfId="0" applyNumberFormat="1" applyFont="1" applyBorder="1"/>
    <xf numFmtId="0" fontId="5" fillId="0" borderId="20" xfId="0" applyFont="1" applyBorder="1"/>
    <xf numFmtId="164" fontId="5" fillId="0" borderId="25" xfId="0" applyNumberFormat="1" applyFont="1" applyFill="1" applyBorder="1" applyAlignment="1">
      <alignment horizontal="left"/>
    </xf>
    <xf numFmtId="44" fontId="5" fillId="0" borderId="21" xfId="1" applyFont="1" applyBorder="1"/>
    <xf numFmtId="44" fontId="5" fillId="0" borderId="19" xfId="0" applyNumberFormat="1" applyFont="1" applyBorder="1"/>
    <xf numFmtId="44" fontId="5" fillId="0" borderId="20" xfId="0" applyNumberFormat="1" applyFont="1" applyBorder="1"/>
    <xf numFmtId="44" fontId="5" fillId="0" borderId="21" xfId="0" applyNumberFormat="1" applyFont="1" applyBorder="1"/>
    <xf numFmtId="0" fontId="5" fillId="0" borderId="10" xfId="0" applyFont="1" applyBorder="1" applyAlignment="1">
      <alignment horizontal="left"/>
    </xf>
    <xf numFmtId="0" fontId="5" fillId="0" borderId="19" xfId="0" applyFont="1" applyBorder="1" applyAlignment="1">
      <alignment horizontal="left"/>
    </xf>
    <xf numFmtId="0" fontId="3" fillId="6" borderId="0" xfId="0" applyFont="1" applyFill="1"/>
    <xf numFmtId="0" fontId="0" fillId="6" borderId="0" xfId="0" applyFill="1"/>
    <xf numFmtId="0" fontId="12" fillId="6" borderId="0" xfId="0" applyFont="1" applyFill="1"/>
    <xf numFmtId="0" fontId="13" fillId="6" borderId="0" xfId="0" quotePrefix="1" applyFont="1" applyFill="1" applyBorder="1" applyAlignment="1">
      <alignment vertical="top" wrapText="1"/>
    </xf>
    <xf numFmtId="0" fontId="7" fillId="6" borderId="0" xfId="0" quotePrefix="1" applyFont="1" applyFill="1" applyBorder="1" applyAlignment="1">
      <alignment vertical="top" wrapText="1"/>
    </xf>
    <xf numFmtId="0" fontId="5" fillId="6" borderId="0" xfId="0" quotePrefix="1" applyFont="1" applyFill="1" applyBorder="1" applyAlignment="1">
      <alignment vertical="center" wrapText="1"/>
    </xf>
    <xf numFmtId="0" fontId="11" fillId="6" borderId="0" xfId="0" applyFont="1" applyFill="1"/>
    <xf numFmtId="0" fontId="8" fillId="6" borderId="0" xfId="0" applyFont="1" applyFill="1" applyAlignment="1">
      <alignment vertical="center"/>
    </xf>
    <xf numFmtId="0" fontId="9" fillId="6" borderId="0" xfId="0" applyFont="1" applyFill="1" applyAlignment="1">
      <alignment vertical="center" wrapText="1"/>
    </xf>
    <xf numFmtId="0" fontId="0" fillId="6" borderId="0" xfId="0" applyFill="1" applyAlignment="1">
      <alignment wrapText="1"/>
    </xf>
    <xf numFmtId="44" fontId="5" fillId="0" borderId="20" xfId="1" applyFont="1" applyBorder="1"/>
    <xf numFmtId="0" fontId="0" fillId="6" borderId="0" xfId="0" quotePrefix="1" applyFont="1" applyFill="1" applyBorder="1" applyAlignment="1">
      <alignment vertical="top" wrapText="1"/>
    </xf>
    <xf numFmtId="0" fontId="1" fillId="6" borderId="0" xfId="0" quotePrefix="1" applyFont="1" applyFill="1" applyBorder="1" applyAlignment="1">
      <alignment vertical="top" wrapText="1"/>
    </xf>
    <xf numFmtId="0" fontId="0" fillId="6" borderId="0" xfId="0" quotePrefix="1" applyFont="1" applyFill="1" applyBorder="1" applyAlignment="1">
      <alignment vertical="center" wrapText="1"/>
    </xf>
    <xf numFmtId="0" fontId="1" fillId="6" borderId="0" xfId="0" quotePrefix="1" applyFont="1" applyFill="1" applyBorder="1" applyAlignment="1">
      <alignment vertical="center" wrapText="1"/>
    </xf>
    <xf numFmtId="0" fontId="1" fillId="6" borderId="0" xfId="0" applyFont="1" applyFill="1" applyBorder="1" applyAlignment="1">
      <alignment horizontal="left" vertical="top" wrapText="1"/>
    </xf>
    <xf numFmtId="0" fontId="6" fillId="2" borderId="6" xfId="0" applyFont="1" applyFill="1" applyBorder="1" applyAlignment="1">
      <alignment horizontal="center"/>
    </xf>
    <xf numFmtId="44" fontId="2" fillId="3" borderId="3" xfId="1" applyFont="1" applyFill="1" applyBorder="1" applyAlignment="1">
      <alignment horizontal="center" vertical="center"/>
    </xf>
    <xf numFmtId="44" fontId="2" fillId="3" borderId="4" xfId="1" applyFont="1" applyFill="1" applyBorder="1" applyAlignment="1">
      <alignment horizontal="center" vertical="center"/>
    </xf>
    <xf numFmtId="9" fontId="2" fillId="3" borderId="14" xfId="1" applyNumberFormat="1" applyFont="1" applyFill="1" applyBorder="1" applyAlignment="1">
      <alignment horizontal="center"/>
    </xf>
    <xf numFmtId="9" fontId="2" fillId="3" borderId="3" xfId="1" applyNumberFormat="1" applyFont="1" applyFill="1" applyBorder="1" applyAlignment="1">
      <alignment horizontal="center"/>
    </xf>
    <xf numFmtId="9" fontId="2" fillId="3" borderId="4" xfId="1" applyNumberFormat="1" applyFont="1" applyFill="1" applyBorder="1" applyAlignment="1">
      <alignment horizontal="center"/>
    </xf>
    <xf numFmtId="0" fontId="0" fillId="0" borderId="1" xfId="0" applyBorder="1" applyProtection="1">
      <protection locked="0"/>
    </xf>
    <xf numFmtId="0" fontId="0" fillId="0" borderId="20" xfId="0" applyBorder="1" applyProtection="1">
      <protection locked="0"/>
    </xf>
    <xf numFmtId="0" fontId="5" fillId="0" borderId="20" xfId="0" applyFont="1" applyBorder="1" applyProtection="1">
      <protection locked="0"/>
    </xf>
    <xf numFmtId="0" fontId="5" fillId="0" borderId="1" xfId="0" applyFont="1" applyBorder="1" applyProtection="1">
      <protection locked="0"/>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5413717</xdr:colOff>
      <xdr:row>17</xdr:row>
      <xdr:rowOff>172475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362075"/>
          <a:ext cx="5413717" cy="3029975"/>
        </a:xfrm>
        <a:prstGeom prst="rect">
          <a:avLst/>
        </a:prstGeom>
      </xdr:spPr>
    </xdr:pic>
    <xdr:clientData/>
  </xdr:twoCellAnchor>
  <xdr:twoCellAnchor editAs="oneCell">
    <xdr:from>
      <xdr:col>0</xdr:col>
      <xdr:colOff>0</xdr:colOff>
      <xdr:row>19</xdr:row>
      <xdr:rowOff>0</xdr:rowOff>
    </xdr:from>
    <xdr:to>
      <xdr:col>0</xdr:col>
      <xdr:colOff>5410200</xdr:colOff>
      <xdr:row>28</xdr:row>
      <xdr:rowOff>111365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4600575"/>
          <a:ext cx="5410200" cy="1825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6" sqref="A6"/>
    </sheetView>
  </sheetViews>
  <sheetFormatPr defaultRowHeight="15" x14ac:dyDescent="0.25"/>
  <cols>
    <col min="1" max="1" width="75.7109375" customWidth="1"/>
  </cols>
  <sheetData>
    <row r="1" spans="1:1" ht="15.75" x14ac:dyDescent="0.25">
      <c r="A1" s="74" t="s">
        <v>121</v>
      </c>
    </row>
    <row r="2" spans="1:1" ht="52.5" customHeight="1" x14ac:dyDescent="0.25">
      <c r="A2" s="75" t="s">
        <v>147</v>
      </c>
    </row>
    <row r="3" spans="1:1" ht="52.5" customHeight="1" x14ac:dyDescent="0.25">
      <c r="A3" s="75" t="s">
        <v>122</v>
      </c>
    </row>
    <row r="4" spans="1:1" ht="54" customHeight="1" x14ac:dyDescent="0.25">
      <c r="A4" s="76"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1" sqref="A21"/>
    </sheetView>
  </sheetViews>
  <sheetFormatPr defaultRowHeight="15" x14ac:dyDescent="0.25"/>
  <cols>
    <col min="1" max="1" width="96.7109375" customWidth="1"/>
  </cols>
  <sheetData>
    <row r="1" spans="1:3" ht="21" x14ac:dyDescent="0.35">
      <c r="A1" s="67" t="s">
        <v>124</v>
      </c>
      <c r="B1" s="68"/>
      <c r="C1" s="68"/>
    </row>
    <row r="2" spans="1:3" x14ac:dyDescent="0.25">
      <c r="A2" s="69"/>
      <c r="B2" s="68"/>
      <c r="C2" s="68"/>
    </row>
    <row r="3" spans="1:3" x14ac:dyDescent="0.25">
      <c r="A3" s="68"/>
      <c r="B3" s="68"/>
      <c r="C3" s="68"/>
    </row>
    <row r="4" spans="1:3" x14ac:dyDescent="0.25">
      <c r="A4" s="68"/>
      <c r="B4" s="68"/>
      <c r="C4" s="68"/>
    </row>
    <row r="5" spans="1:3" ht="59.25" customHeight="1" x14ac:dyDescent="0.25">
      <c r="A5" s="70" t="s">
        <v>145</v>
      </c>
      <c r="B5" s="71"/>
      <c r="C5" s="71"/>
    </row>
    <row r="6" spans="1:3" ht="45" x14ac:dyDescent="0.25">
      <c r="A6" s="72" t="s">
        <v>146</v>
      </c>
      <c r="B6" s="72"/>
      <c r="C6" s="72"/>
    </row>
    <row r="7" spans="1:3" x14ac:dyDescent="0.25">
      <c r="A7" s="78" t="s">
        <v>143</v>
      </c>
      <c r="B7" s="79"/>
      <c r="C7" s="79"/>
    </row>
    <row r="8" spans="1:3" x14ac:dyDescent="0.25">
      <c r="A8" s="80" t="s">
        <v>125</v>
      </c>
      <c r="B8" s="81"/>
      <c r="C8" s="81"/>
    </row>
  </sheetData>
  <mergeCells count="2">
    <mergeCell ref="A7:C7"/>
    <mergeCell ref="A8:C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8" sqref="A38"/>
    </sheetView>
  </sheetViews>
  <sheetFormatPr defaultRowHeight="15" x14ac:dyDescent="0.25"/>
  <cols>
    <col min="1" max="1" width="108.140625" customWidth="1"/>
  </cols>
  <sheetData>
    <row r="1" spans="1:8" x14ac:dyDescent="0.25">
      <c r="A1" s="73" t="s">
        <v>142</v>
      </c>
      <c r="B1" s="68"/>
      <c r="C1" s="68"/>
      <c r="D1" s="68"/>
      <c r="E1" s="68"/>
      <c r="F1" s="68"/>
      <c r="G1" s="68"/>
      <c r="H1" s="68"/>
    </row>
    <row r="2" spans="1:8" ht="92.25" customHeight="1" x14ac:dyDescent="0.25">
      <c r="A2" s="82" t="s">
        <v>84</v>
      </c>
      <c r="B2" s="82"/>
      <c r="C2" s="82"/>
      <c r="D2" s="82"/>
      <c r="E2" s="82"/>
      <c r="F2" s="82"/>
      <c r="G2" s="82"/>
      <c r="H2" s="82"/>
    </row>
    <row r="3" spans="1:8" x14ac:dyDescent="0.25">
      <c r="A3" s="68"/>
      <c r="B3" s="68"/>
      <c r="C3" s="68"/>
      <c r="D3" s="68"/>
      <c r="E3" s="68"/>
      <c r="F3" s="68"/>
      <c r="G3" s="68"/>
      <c r="H3" s="68"/>
    </row>
    <row r="4" spans="1:8" x14ac:dyDescent="0.25">
      <c r="A4" s="68"/>
      <c r="B4" s="68"/>
      <c r="C4" s="68"/>
      <c r="D4" s="68"/>
      <c r="E4" s="68"/>
      <c r="F4" s="68"/>
      <c r="G4" s="68"/>
      <c r="H4" s="68"/>
    </row>
    <row r="5" spans="1:8" x14ac:dyDescent="0.25">
      <c r="A5" s="68"/>
      <c r="B5" s="68"/>
      <c r="C5" s="68"/>
      <c r="D5" s="68"/>
      <c r="E5" s="68"/>
      <c r="F5" s="68"/>
      <c r="G5" s="68"/>
      <c r="H5" s="68"/>
    </row>
    <row r="6" spans="1:8" x14ac:dyDescent="0.25">
      <c r="A6" s="68"/>
      <c r="B6" s="68"/>
      <c r="C6" s="68"/>
      <c r="D6" s="68"/>
      <c r="E6" s="68"/>
      <c r="F6" s="68"/>
      <c r="G6" s="68"/>
      <c r="H6" s="68"/>
    </row>
    <row r="7" spans="1:8" x14ac:dyDescent="0.25">
      <c r="A7" s="68"/>
      <c r="B7" s="68"/>
      <c r="C7" s="68"/>
      <c r="D7" s="68"/>
      <c r="E7" s="68"/>
      <c r="F7" s="68"/>
      <c r="G7" s="68"/>
      <c r="H7" s="68"/>
    </row>
    <row r="8" spans="1:8" x14ac:dyDescent="0.25">
      <c r="A8" s="68"/>
      <c r="B8" s="68"/>
      <c r="C8" s="68"/>
      <c r="D8" s="68"/>
      <c r="E8" s="68"/>
      <c r="F8" s="68"/>
      <c r="G8" s="68"/>
      <c r="H8" s="68"/>
    </row>
    <row r="9" spans="1:8" x14ac:dyDescent="0.25">
      <c r="A9" s="68"/>
      <c r="B9" s="68"/>
      <c r="C9" s="68"/>
      <c r="D9" s="68"/>
      <c r="E9" s="68"/>
      <c r="F9" s="68"/>
      <c r="G9" s="68"/>
      <c r="H9" s="68"/>
    </row>
    <row r="10" spans="1:8" x14ac:dyDescent="0.25">
      <c r="A10" s="68"/>
      <c r="B10" s="68"/>
      <c r="C10" s="68"/>
      <c r="D10" s="68"/>
      <c r="E10" s="68"/>
      <c r="F10" s="68"/>
      <c r="G10" s="68"/>
      <c r="H10" s="68"/>
    </row>
    <row r="11" spans="1:8" x14ac:dyDescent="0.25">
      <c r="A11" s="68"/>
      <c r="B11" s="68"/>
      <c r="C11" s="68"/>
      <c r="D11" s="68"/>
      <c r="E11" s="68"/>
      <c r="F11" s="68"/>
      <c r="G11" s="68"/>
      <c r="H11" s="68"/>
    </row>
    <row r="12" spans="1:8" x14ac:dyDescent="0.25">
      <c r="A12" s="68"/>
      <c r="B12" s="68"/>
      <c r="C12" s="68"/>
      <c r="D12" s="68"/>
      <c r="E12" s="68"/>
      <c r="F12" s="68"/>
      <c r="G12" s="68"/>
      <c r="H12" s="68"/>
    </row>
    <row r="13" spans="1:8" x14ac:dyDescent="0.25">
      <c r="A13" s="68"/>
      <c r="B13" s="68"/>
      <c r="C13" s="68"/>
      <c r="D13" s="68"/>
      <c r="E13" s="68"/>
      <c r="F13" s="68"/>
      <c r="G13" s="68"/>
      <c r="H13" s="68"/>
    </row>
    <row r="14" spans="1:8" x14ac:dyDescent="0.25">
      <c r="A14" s="68"/>
      <c r="B14" s="68"/>
      <c r="C14" s="68"/>
      <c r="D14" s="68"/>
      <c r="E14" s="68"/>
      <c r="F14" s="68"/>
      <c r="G14" s="68"/>
      <c r="H14" s="68"/>
    </row>
    <row r="15" spans="1:8" x14ac:dyDescent="0.25">
      <c r="A15" s="68"/>
      <c r="B15" s="68"/>
      <c r="C15" s="68"/>
      <c r="D15" s="68"/>
      <c r="E15" s="68"/>
      <c r="F15" s="68"/>
      <c r="G15" s="68"/>
      <c r="H15" s="68"/>
    </row>
    <row r="16" spans="1:8" x14ac:dyDescent="0.25">
      <c r="A16" s="68"/>
      <c r="B16" s="68"/>
      <c r="C16" s="68"/>
      <c r="D16" s="68"/>
      <c r="E16" s="68"/>
      <c r="F16" s="68"/>
      <c r="G16" s="68"/>
      <c r="H16" s="68"/>
    </row>
    <row r="17" spans="1:8" x14ac:dyDescent="0.25">
      <c r="A17" s="68"/>
      <c r="B17" s="68"/>
      <c r="C17" s="68"/>
      <c r="D17" s="68"/>
      <c r="E17" s="68"/>
      <c r="F17" s="68"/>
      <c r="G17" s="68"/>
      <c r="H17" s="68"/>
    </row>
    <row r="18" spans="1:8" x14ac:dyDescent="0.25">
      <c r="A18" s="68"/>
      <c r="B18" s="68"/>
      <c r="C18" s="68"/>
      <c r="D18" s="68"/>
      <c r="E18" s="68"/>
      <c r="F18" s="68"/>
      <c r="G18" s="68"/>
      <c r="H18" s="68"/>
    </row>
    <row r="19" spans="1:8" x14ac:dyDescent="0.25">
      <c r="A19" s="68"/>
      <c r="B19" s="68"/>
      <c r="C19" s="68"/>
      <c r="D19" s="68"/>
      <c r="E19" s="68"/>
      <c r="F19" s="68"/>
      <c r="G19" s="68"/>
      <c r="H19" s="68"/>
    </row>
    <row r="20" spans="1:8" x14ac:dyDescent="0.25">
      <c r="A20" s="68"/>
      <c r="B20" s="68"/>
      <c r="C20" s="68"/>
      <c r="D20" s="68"/>
      <c r="E20" s="68"/>
      <c r="F20" s="68"/>
      <c r="G20" s="68"/>
      <c r="H20" s="68"/>
    </row>
    <row r="21" spans="1:8" x14ac:dyDescent="0.25">
      <c r="A21" s="68"/>
      <c r="B21" s="68"/>
      <c r="C21" s="68"/>
      <c r="D21" s="68"/>
      <c r="E21" s="68"/>
      <c r="F21" s="68"/>
      <c r="G21" s="68"/>
      <c r="H21" s="68"/>
    </row>
    <row r="22" spans="1:8" x14ac:dyDescent="0.25">
      <c r="A22" s="68"/>
      <c r="B22" s="68"/>
      <c r="C22" s="68"/>
      <c r="D22" s="68"/>
      <c r="E22" s="68"/>
      <c r="F22" s="68"/>
      <c r="G22" s="68"/>
      <c r="H22" s="68"/>
    </row>
    <row r="23" spans="1:8" x14ac:dyDescent="0.25">
      <c r="A23" s="68"/>
      <c r="B23" s="68"/>
      <c r="C23" s="68"/>
      <c r="D23" s="68"/>
      <c r="E23" s="68"/>
      <c r="F23" s="68"/>
      <c r="G23" s="68"/>
      <c r="H23" s="68"/>
    </row>
    <row r="24" spans="1:8" x14ac:dyDescent="0.25">
      <c r="A24" s="68"/>
      <c r="B24" s="68"/>
      <c r="C24" s="68"/>
      <c r="D24" s="68"/>
      <c r="E24" s="68"/>
      <c r="F24" s="68"/>
      <c r="G24" s="68"/>
      <c r="H24" s="68"/>
    </row>
    <row r="25" spans="1:8" x14ac:dyDescent="0.25">
      <c r="A25" s="68"/>
      <c r="B25" s="68"/>
      <c r="C25" s="68"/>
      <c r="D25" s="68"/>
      <c r="E25" s="68"/>
      <c r="F25" s="68"/>
      <c r="G25" s="68"/>
      <c r="H25" s="68"/>
    </row>
    <row r="26" spans="1:8" x14ac:dyDescent="0.25">
      <c r="A26" s="68"/>
      <c r="B26" s="68"/>
      <c r="C26" s="68"/>
      <c r="D26" s="68"/>
      <c r="E26" s="68"/>
      <c r="F26" s="68"/>
      <c r="G26" s="68"/>
      <c r="H26" s="68"/>
    </row>
    <row r="27" spans="1:8" x14ac:dyDescent="0.25">
      <c r="A27" s="68"/>
      <c r="B27" s="68"/>
      <c r="C27" s="68"/>
      <c r="D27" s="68"/>
      <c r="E27" s="68"/>
      <c r="F27" s="68"/>
      <c r="G27" s="68"/>
      <c r="H27" s="68"/>
    </row>
    <row r="28" spans="1:8" x14ac:dyDescent="0.25">
      <c r="A28" s="68"/>
      <c r="B28" s="68"/>
      <c r="C28" s="68"/>
      <c r="D28" s="68"/>
      <c r="E28" s="68"/>
      <c r="F28" s="68"/>
      <c r="G28" s="68"/>
      <c r="H28" s="68"/>
    </row>
    <row r="29" spans="1:8" x14ac:dyDescent="0.25">
      <c r="A29" s="68"/>
      <c r="B29" s="68"/>
      <c r="C29" s="68"/>
      <c r="D29" s="68"/>
      <c r="E29" s="68"/>
      <c r="F29" s="68"/>
      <c r="G29" s="68"/>
      <c r="H29" s="68"/>
    </row>
    <row r="30" spans="1:8" x14ac:dyDescent="0.25">
      <c r="A30" s="68"/>
      <c r="B30" s="68"/>
      <c r="C30" s="68"/>
      <c r="D30" s="68"/>
      <c r="E30" s="68"/>
      <c r="F30" s="68"/>
      <c r="G30" s="68"/>
      <c r="H30" s="68"/>
    </row>
    <row r="31" spans="1:8" x14ac:dyDescent="0.25">
      <c r="A31" s="68"/>
      <c r="B31" s="68"/>
      <c r="C31" s="68"/>
      <c r="D31" s="68"/>
      <c r="E31" s="68"/>
      <c r="F31" s="68"/>
      <c r="G31" s="68"/>
      <c r="H31" s="68"/>
    </row>
  </sheetData>
  <mergeCells count="1">
    <mergeCell ref="A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zoomScale="70" zoomScaleNormal="70" workbookViewId="0">
      <selection activeCell="C103" sqref="C103"/>
    </sheetView>
  </sheetViews>
  <sheetFormatPr defaultRowHeight="15" x14ac:dyDescent="0.25"/>
  <cols>
    <col min="2" max="2" width="72.42578125" customWidth="1"/>
    <col min="5" max="5" width="10.7109375" customWidth="1"/>
    <col min="6" max="6" width="11.42578125" customWidth="1"/>
    <col min="7" max="7" width="15.5703125" bestFit="1" customWidth="1"/>
    <col min="8" max="8" width="15" bestFit="1" customWidth="1"/>
    <col min="9" max="9" width="15.140625" bestFit="1" customWidth="1"/>
    <col min="10" max="10" width="17.7109375" bestFit="1" customWidth="1"/>
  </cols>
  <sheetData>
    <row r="1" spans="1:11" ht="26.25" x14ac:dyDescent="0.4">
      <c r="A1" s="28"/>
      <c r="B1" s="83" t="s">
        <v>104</v>
      </c>
      <c r="C1" s="83"/>
      <c r="D1" s="83"/>
      <c r="E1" s="83"/>
      <c r="F1" s="83"/>
      <c r="G1" s="83"/>
      <c r="H1" s="83"/>
      <c r="I1" s="83"/>
      <c r="J1" s="83"/>
      <c r="K1" s="12"/>
    </row>
    <row r="2" spans="1:11" x14ac:dyDescent="0.25">
      <c r="A2" s="13"/>
      <c r="B2" s="14"/>
      <c r="C2" s="14"/>
      <c r="D2" s="14"/>
      <c r="E2" s="14"/>
      <c r="F2" s="14"/>
      <c r="G2" s="14"/>
      <c r="H2" s="14"/>
      <c r="I2" s="14"/>
      <c r="J2" s="14"/>
      <c r="K2" s="15"/>
    </row>
    <row r="3" spans="1:11" ht="21.75" thickBot="1" x14ac:dyDescent="0.4">
      <c r="A3" s="13"/>
      <c r="B3" s="25" t="s">
        <v>105</v>
      </c>
      <c r="C3" s="17"/>
      <c r="D3" s="14"/>
      <c r="E3" s="14"/>
      <c r="F3" s="14"/>
      <c r="G3" s="14"/>
      <c r="H3" s="14"/>
      <c r="I3" s="14"/>
      <c r="J3" s="14"/>
      <c r="K3" s="15"/>
    </row>
    <row r="4" spans="1:11" x14ac:dyDescent="0.25">
      <c r="A4" s="13"/>
      <c r="B4" s="37" t="s">
        <v>0</v>
      </c>
      <c r="C4" s="38" t="s">
        <v>1</v>
      </c>
      <c r="D4" s="38" t="s">
        <v>2</v>
      </c>
      <c r="E4" s="30" t="s">
        <v>126</v>
      </c>
      <c r="F4" s="30" t="s">
        <v>127</v>
      </c>
      <c r="G4" s="31" t="s">
        <v>128</v>
      </c>
      <c r="H4" s="32" t="s">
        <v>129</v>
      </c>
      <c r="I4" s="30" t="s">
        <v>130</v>
      </c>
      <c r="J4" s="33" t="s">
        <v>131</v>
      </c>
      <c r="K4" s="15"/>
    </row>
    <row r="5" spans="1:11" x14ac:dyDescent="0.25">
      <c r="A5" s="13"/>
      <c r="B5" s="11" t="s">
        <v>110</v>
      </c>
      <c r="C5" s="89"/>
      <c r="D5" s="1" t="s">
        <v>10</v>
      </c>
      <c r="E5" s="2">
        <v>125</v>
      </c>
      <c r="F5" s="2">
        <v>500</v>
      </c>
      <c r="G5" s="34">
        <f t="shared" ref="G5:G32" si="0">(E5+F5)/2</f>
        <v>312.5</v>
      </c>
      <c r="H5" s="35">
        <f>C5*E5</f>
        <v>0</v>
      </c>
      <c r="I5" s="3">
        <f>C5*F5</f>
        <v>0</v>
      </c>
      <c r="J5" s="36">
        <f t="shared" ref="J5:J32" si="1">C5*G5</f>
        <v>0</v>
      </c>
      <c r="K5" s="15"/>
    </row>
    <row r="6" spans="1:11" x14ac:dyDescent="0.25">
      <c r="A6" s="13"/>
      <c r="B6" s="11" t="s">
        <v>40</v>
      </c>
      <c r="C6" s="89"/>
      <c r="D6" s="1" t="s">
        <v>10</v>
      </c>
      <c r="E6" s="6">
        <v>250</v>
      </c>
      <c r="F6" s="6">
        <v>300</v>
      </c>
      <c r="G6" s="34">
        <f t="shared" si="0"/>
        <v>275</v>
      </c>
      <c r="H6" s="35">
        <f t="shared" ref="H6:H32" si="2">C6*E6</f>
        <v>0</v>
      </c>
      <c r="I6" s="3">
        <f t="shared" ref="I6:I32" si="3">C6*F6</f>
        <v>0</v>
      </c>
      <c r="J6" s="36">
        <f t="shared" si="1"/>
        <v>0</v>
      </c>
      <c r="K6" s="15"/>
    </row>
    <row r="7" spans="1:11" x14ac:dyDescent="0.25">
      <c r="A7" s="13"/>
      <c r="B7" s="11" t="s">
        <v>41</v>
      </c>
      <c r="C7" s="89"/>
      <c r="D7" s="1" t="s">
        <v>8</v>
      </c>
      <c r="E7" s="6">
        <v>65</v>
      </c>
      <c r="F7" s="6">
        <v>65</v>
      </c>
      <c r="G7" s="34">
        <f t="shared" si="0"/>
        <v>65</v>
      </c>
      <c r="H7" s="35">
        <f t="shared" si="2"/>
        <v>0</v>
      </c>
      <c r="I7" s="3">
        <f t="shared" si="3"/>
        <v>0</v>
      </c>
      <c r="J7" s="36">
        <f t="shared" si="1"/>
        <v>0</v>
      </c>
      <c r="K7" s="15"/>
    </row>
    <row r="8" spans="1:11" x14ac:dyDescent="0.25">
      <c r="A8" s="13"/>
      <c r="B8" s="11" t="s">
        <v>18</v>
      </c>
      <c r="C8" s="89"/>
      <c r="D8" s="1" t="s">
        <v>8</v>
      </c>
      <c r="E8" s="7">
        <v>65</v>
      </c>
      <c r="F8" s="7">
        <v>65</v>
      </c>
      <c r="G8" s="34">
        <f t="shared" si="0"/>
        <v>65</v>
      </c>
      <c r="H8" s="35">
        <f t="shared" si="2"/>
        <v>0</v>
      </c>
      <c r="I8" s="3">
        <f t="shared" si="3"/>
        <v>0</v>
      </c>
      <c r="J8" s="36">
        <f t="shared" si="1"/>
        <v>0</v>
      </c>
      <c r="K8" s="15"/>
    </row>
    <row r="9" spans="1:11" x14ac:dyDescent="0.25">
      <c r="A9" s="13"/>
      <c r="B9" s="11" t="s">
        <v>111</v>
      </c>
      <c r="C9" s="89"/>
      <c r="D9" s="1" t="s">
        <v>10</v>
      </c>
      <c r="E9" s="6">
        <v>2500</v>
      </c>
      <c r="F9" s="6">
        <v>2500</v>
      </c>
      <c r="G9" s="34">
        <f t="shared" si="0"/>
        <v>2500</v>
      </c>
      <c r="H9" s="35">
        <f t="shared" si="2"/>
        <v>0</v>
      </c>
      <c r="I9" s="3">
        <f t="shared" si="3"/>
        <v>0</v>
      </c>
      <c r="J9" s="36">
        <f t="shared" si="1"/>
        <v>0</v>
      </c>
      <c r="K9" s="15"/>
    </row>
    <row r="10" spans="1:11" x14ac:dyDescent="0.25">
      <c r="A10" s="13"/>
      <c r="B10" s="11" t="s">
        <v>112</v>
      </c>
      <c r="C10" s="89"/>
      <c r="D10" s="1" t="s">
        <v>10</v>
      </c>
      <c r="E10" s="7">
        <v>3500</v>
      </c>
      <c r="F10" s="7">
        <v>10000</v>
      </c>
      <c r="G10" s="34">
        <f t="shared" si="0"/>
        <v>6750</v>
      </c>
      <c r="H10" s="35">
        <f>C10*E10</f>
        <v>0</v>
      </c>
      <c r="I10" s="3">
        <f t="shared" si="3"/>
        <v>0</v>
      </c>
      <c r="J10" s="36">
        <f t="shared" si="1"/>
        <v>0</v>
      </c>
      <c r="K10" s="15"/>
    </row>
    <row r="11" spans="1:11" x14ac:dyDescent="0.25">
      <c r="A11" s="13"/>
      <c r="B11" s="11" t="s">
        <v>19</v>
      </c>
      <c r="C11" s="89"/>
      <c r="D11" s="1" t="s">
        <v>5</v>
      </c>
      <c r="E11" s="7">
        <v>0.5</v>
      </c>
      <c r="F11" s="7">
        <v>0.75</v>
      </c>
      <c r="G11" s="34">
        <f t="shared" si="0"/>
        <v>0.625</v>
      </c>
      <c r="H11" s="35">
        <f t="shared" si="2"/>
        <v>0</v>
      </c>
      <c r="I11" s="3">
        <f t="shared" si="3"/>
        <v>0</v>
      </c>
      <c r="J11" s="36">
        <f t="shared" si="1"/>
        <v>0</v>
      </c>
      <c r="K11" s="15"/>
    </row>
    <row r="12" spans="1:11" x14ac:dyDescent="0.25">
      <c r="A12" s="13"/>
      <c r="B12" s="11" t="s">
        <v>20</v>
      </c>
      <c r="C12" s="89"/>
      <c r="D12" s="1" t="s">
        <v>5</v>
      </c>
      <c r="E12" s="6">
        <v>7</v>
      </c>
      <c r="F12" s="6">
        <v>10</v>
      </c>
      <c r="G12" s="34">
        <f t="shared" si="0"/>
        <v>8.5</v>
      </c>
      <c r="H12" s="35">
        <f t="shared" si="2"/>
        <v>0</v>
      </c>
      <c r="I12" s="3">
        <f t="shared" si="3"/>
        <v>0</v>
      </c>
      <c r="J12" s="36">
        <f t="shared" si="1"/>
        <v>0</v>
      </c>
      <c r="K12" s="15"/>
    </row>
    <row r="13" spans="1:11" x14ac:dyDescent="0.25">
      <c r="A13" s="13"/>
      <c r="B13" s="11" t="s">
        <v>21</v>
      </c>
      <c r="C13" s="89"/>
      <c r="D13" s="1" t="s">
        <v>5</v>
      </c>
      <c r="E13" s="6">
        <v>6</v>
      </c>
      <c r="F13" s="6">
        <v>8</v>
      </c>
      <c r="G13" s="34">
        <f t="shared" si="0"/>
        <v>7</v>
      </c>
      <c r="H13" s="35">
        <f t="shared" si="2"/>
        <v>0</v>
      </c>
      <c r="I13" s="3">
        <f t="shared" si="3"/>
        <v>0</v>
      </c>
      <c r="J13" s="36">
        <f t="shared" si="1"/>
        <v>0</v>
      </c>
      <c r="K13" s="15"/>
    </row>
    <row r="14" spans="1:11" x14ac:dyDescent="0.25">
      <c r="A14" s="13"/>
      <c r="B14" s="11" t="s">
        <v>22</v>
      </c>
      <c r="C14" s="89"/>
      <c r="D14" s="1" t="s">
        <v>5</v>
      </c>
      <c r="E14" s="7">
        <v>1</v>
      </c>
      <c r="F14" s="7">
        <v>2</v>
      </c>
      <c r="G14" s="34">
        <f t="shared" si="0"/>
        <v>1.5</v>
      </c>
      <c r="H14" s="35">
        <f t="shared" si="2"/>
        <v>0</v>
      </c>
      <c r="I14" s="3">
        <f t="shared" si="3"/>
        <v>0</v>
      </c>
      <c r="J14" s="36">
        <f t="shared" si="1"/>
        <v>0</v>
      </c>
      <c r="K14" s="15"/>
    </row>
    <row r="15" spans="1:11" x14ac:dyDescent="0.25">
      <c r="A15" s="13"/>
      <c r="B15" s="11" t="s">
        <v>23</v>
      </c>
      <c r="C15" s="89"/>
      <c r="D15" s="1" t="s">
        <v>5</v>
      </c>
      <c r="E15" s="7">
        <v>2.5</v>
      </c>
      <c r="F15" s="7">
        <v>3</v>
      </c>
      <c r="G15" s="34">
        <f t="shared" si="0"/>
        <v>2.75</v>
      </c>
      <c r="H15" s="35">
        <f t="shared" si="2"/>
        <v>0</v>
      </c>
      <c r="I15" s="3">
        <f t="shared" si="3"/>
        <v>0</v>
      </c>
      <c r="J15" s="36">
        <f t="shared" si="1"/>
        <v>0</v>
      </c>
      <c r="K15" s="15"/>
    </row>
    <row r="16" spans="1:11" x14ac:dyDescent="0.25">
      <c r="A16" s="13"/>
      <c r="B16" s="10" t="s">
        <v>24</v>
      </c>
      <c r="C16" s="89"/>
      <c r="D16" s="1" t="s">
        <v>10</v>
      </c>
      <c r="E16" s="2">
        <v>1500</v>
      </c>
      <c r="F16" s="2">
        <v>1750</v>
      </c>
      <c r="G16" s="34">
        <f t="shared" si="0"/>
        <v>1625</v>
      </c>
      <c r="H16" s="35">
        <f t="shared" si="2"/>
        <v>0</v>
      </c>
      <c r="I16" s="3">
        <f t="shared" si="3"/>
        <v>0</v>
      </c>
      <c r="J16" s="36">
        <f>C16*G16</f>
        <v>0</v>
      </c>
      <c r="K16" s="15"/>
    </row>
    <row r="17" spans="1:11" x14ac:dyDescent="0.25">
      <c r="A17" s="13"/>
      <c r="B17" s="10" t="s">
        <v>25</v>
      </c>
      <c r="C17" s="89"/>
      <c r="D17" s="1" t="s">
        <v>10</v>
      </c>
      <c r="E17" s="2">
        <v>500</v>
      </c>
      <c r="F17" s="2">
        <v>2000</v>
      </c>
      <c r="G17" s="34">
        <f t="shared" si="0"/>
        <v>1250</v>
      </c>
      <c r="H17" s="35">
        <f t="shared" si="2"/>
        <v>0</v>
      </c>
      <c r="I17" s="3">
        <f t="shared" si="3"/>
        <v>0</v>
      </c>
      <c r="J17" s="36">
        <f t="shared" si="1"/>
        <v>0</v>
      </c>
      <c r="K17" s="15"/>
    </row>
    <row r="18" spans="1:11" x14ac:dyDescent="0.25">
      <c r="A18" s="13"/>
      <c r="B18" s="10" t="s">
        <v>42</v>
      </c>
      <c r="C18" s="89"/>
      <c r="D18" s="1" t="s">
        <v>3</v>
      </c>
      <c r="E18" s="2">
        <v>25</v>
      </c>
      <c r="F18" s="2">
        <v>25</v>
      </c>
      <c r="G18" s="34">
        <f t="shared" si="0"/>
        <v>25</v>
      </c>
      <c r="H18" s="35">
        <f t="shared" si="2"/>
        <v>0</v>
      </c>
      <c r="I18" s="3">
        <f t="shared" si="3"/>
        <v>0</v>
      </c>
      <c r="J18" s="36">
        <f t="shared" si="1"/>
        <v>0</v>
      </c>
      <c r="K18" s="15"/>
    </row>
    <row r="19" spans="1:11" x14ac:dyDescent="0.25">
      <c r="A19" s="13"/>
      <c r="B19" s="10" t="s">
        <v>26</v>
      </c>
      <c r="C19" s="89"/>
      <c r="D19" s="1" t="s">
        <v>3</v>
      </c>
      <c r="E19" s="2">
        <v>4</v>
      </c>
      <c r="F19" s="2">
        <v>4.5</v>
      </c>
      <c r="G19" s="34">
        <f t="shared" si="0"/>
        <v>4.25</v>
      </c>
      <c r="H19" s="35">
        <f t="shared" si="2"/>
        <v>0</v>
      </c>
      <c r="I19" s="3">
        <f t="shared" si="3"/>
        <v>0</v>
      </c>
      <c r="J19" s="36">
        <f t="shared" si="1"/>
        <v>0</v>
      </c>
      <c r="K19" s="15"/>
    </row>
    <row r="20" spans="1:11" x14ac:dyDescent="0.25">
      <c r="A20" s="13"/>
      <c r="B20" s="10" t="s">
        <v>27</v>
      </c>
      <c r="C20" s="89"/>
      <c r="D20" s="1" t="s">
        <v>3</v>
      </c>
      <c r="E20" s="2">
        <v>8</v>
      </c>
      <c r="F20" s="2">
        <v>12</v>
      </c>
      <c r="G20" s="34">
        <f t="shared" si="0"/>
        <v>10</v>
      </c>
      <c r="H20" s="35">
        <f t="shared" si="2"/>
        <v>0</v>
      </c>
      <c r="I20" s="3">
        <f t="shared" si="3"/>
        <v>0</v>
      </c>
      <c r="J20" s="36">
        <f t="shared" si="1"/>
        <v>0</v>
      </c>
      <c r="K20" s="15"/>
    </row>
    <row r="21" spans="1:11" x14ac:dyDescent="0.25">
      <c r="A21" s="13"/>
      <c r="B21" s="10" t="s">
        <v>28</v>
      </c>
      <c r="C21" s="89"/>
      <c r="D21" s="1" t="s">
        <v>3</v>
      </c>
      <c r="E21" s="2">
        <v>4</v>
      </c>
      <c r="F21" s="2">
        <v>5</v>
      </c>
      <c r="G21" s="34">
        <f t="shared" si="0"/>
        <v>4.5</v>
      </c>
      <c r="H21" s="35">
        <f t="shared" si="2"/>
        <v>0</v>
      </c>
      <c r="I21" s="3">
        <f t="shared" si="3"/>
        <v>0</v>
      </c>
      <c r="J21" s="36">
        <f t="shared" si="1"/>
        <v>0</v>
      </c>
      <c r="K21" s="15"/>
    </row>
    <row r="22" spans="1:11" x14ac:dyDescent="0.25">
      <c r="A22" s="13"/>
      <c r="B22" s="10" t="s">
        <v>29</v>
      </c>
      <c r="C22" s="89"/>
      <c r="D22" s="1" t="s">
        <v>3</v>
      </c>
      <c r="E22" s="2">
        <v>3</v>
      </c>
      <c r="F22" s="2">
        <v>7</v>
      </c>
      <c r="G22" s="34">
        <f t="shared" si="0"/>
        <v>5</v>
      </c>
      <c r="H22" s="35">
        <f t="shared" si="2"/>
        <v>0</v>
      </c>
      <c r="I22" s="3">
        <f t="shared" si="3"/>
        <v>0</v>
      </c>
      <c r="J22" s="36">
        <f t="shared" si="1"/>
        <v>0</v>
      </c>
      <c r="K22" s="15"/>
    </row>
    <row r="23" spans="1:11" x14ac:dyDescent="0.25">
      <c r="A23" s="13"/>
      <c r="B23" s="10" t="s">
        <v>30</v>
      </c>
      <c r="C23" s="89"/>
      <c r="D23" s="1" t="s">
        <v>3</v>
      </c>
      <c r="E23" s="2">
        <v>4</v>
      </c>
      <c r="F23" s="2">
        <v>10</v>
      </c>
      <c r="G23" s="34">
        <f t="shared" si="0"/>
        <v>7</v>
      </c>
      <c r="H23" s="35">
        <f t="shared" si="2"/>
        <v>0</v>
      </c>
      <c r="I23" s="3">
        <f t="shared" si="3"/>
        <v>0</v>
      </c>
      <c r="J23" s="36">
        <f t="shared" si="1"/>
        <v>0</v>
      </c>
      <c r="K23" s="15"/>
    </row>
    <row r="24" spans="1:11" x14ac:dyDescent="0.25">
      <c r="A24" s="13"/>
      <c r="B24" s="10" t="s">
        <v>31</v>
      </c>
      <c r="C24" s="89"/>
      <c r="D24" s="1" t="s">
        <v>10</v>
      </c>
      <c r="E24" s="2">
        <v>500</v>
      </c>
      <c r="F24" s="2">
        <v>1000</v>
      </c>
      <c r="G24" s="34">
        <f t="shared" si="0"/>
        <v>750</v>
      </c>
      <c r="H24" s="35">
        <f t="shared" si="2"/>
        <v>0</v>
      </c>
      <c r="I24" s="3">
        <f t="shared" si="3"/>
        <v>0</v>
      </c>
      <c r="J24" s="36">
        <f t="shared" si="1"/>
        <v>0</v>
      </c>
      <c r="K24" s="15"/>
    </row>
    <row r="25" spans="1:11" x14ac:dyDescent="0.25">
      <c r="A25" s="13"/>
      <c r="B25" s="10" t="s">
        <v>39</v>
      </c>
      <c r="C25" s="89"/>
      <c r="D25" s="1" t="s">
        <v>10</v>
      </c>
      <c r="E25" s="2">
        <v>1000</v>
      </c>
      <c r="F25" s="2">
        <v>1800</v>
      </c>
      <c r="G25" s="34">
        <f t="shared" si="0"/>
        <v>1400</v>
      </c>
      <c r="H25" s="35">
        <f t="shared" si="2"/>
        <v>0</v>
      </c>
      <c r="I25" s="3">
        <f>C25*F25</f>
        <v>0</v>
      </c>
      <c r="J25" s="36">
        <f t="shared" si="1"/>
        <v>0</v>
      </c>
      <c r="K25" s="15"/>
    </row>
    <row r="26" spans="1:11" x14ac:dyDescent="0.25">
      <c r="A26" s="13"/>
      <c r="B26" s="10" t="s">
        <v>83</v>
      </c>
      <c r="C26" s="89"/>
      <c r="D26" s="1" t="s">
        <v>8</v>
      </c>
      <c r="E26" s="2">
        <v>35</v>
      </c>
      <c r="F26" s="2">
        <v>60</v>
      </c>
      <c r="G26" s="34">
        <f t="shared" si="0"/>
        <v>47.5</v>
      </c>
      <c r="H26" s="35">
        <f t="shared" si="2"/>
        <v>0</v>
      </c>
      <c r="I26" s="3">
        <f t="shared" si="3"/>
        <v>0</v>
      </c>
      <c r="J26" s="36">
        <f t="shared" si="1"/>
        <v>0</v>
      </c>
      <c r="K26" s="15"/>
    </row>
    <row r="27" spans="1:11" x14ac:dyDescent="0.25">
      <c r="A27" s="13"/>
      <c r="B27" s="10" t="s">
        <v>32</v>
      </c>
      <c r="C27" s="89"/>
      <c r="D27" s="1" t="s">
        <v>33</v>
      </c>
      <c r="E27" s="2">
        <v>47</v>
      </c>
      <c r="F27" s="2">
        <v>65</v>
      </c>
      <c r="G27" s="34">
        <f t="shared" si="0"/>
        <v>56</v>
      </c>
      <c r="H27" s="35">
        <f t="shared" si="2"/>
        <v>0</v>
      </c>
      <c r="I27" s="3">
        <f t="shared" si="3"/>
        <v>0</v>
      </c>
      <c r="J27" s="36">
        <f t="shared" si="1"/>
        <v>0</v>
      </c>
      <c r="K27" s="15"/>
    </row>
    <row r="28" spans="1:11" x14ac:dyDescent="0.25">
      <c r="A28" s="13"/>
      <c r="B28" s="10" t="s">
        <v>34</v>
      </c>
      <c r="C28" s="89"/>
      <c r="D28" s="1" t="s">
        <v>3</v>
      </c>
      <c r="E28" s="2">
        <v>25</v>
      </c>
      <c r="F28" s="2">
        <v>25</v>
      </c>
      <c r="G28" s="34">
        <f t="shared" si="0"/>
        <v>25</v>
      </c>
      <c r="H28" s="35">
        <f t="shared" si="2"/>
        <v>0</v>
      </c>
      <c r="I28" s="3">
        <f t="shared" si="3"/>
        <v>0</v>
      </c>
      <c r="J28" s="36">
        <f t="shared" si="1"/>
        <v>0</v>
      </c>
      <c r="K28" s="15"/>
    </row>
    <row r="29" spans="1:11" x14ac:dyDescent="0.25">
      <c r="A29" s="13"/>
      <c r="B29" s="10" t="s">
        <v>35</v>
      </c>
      <c r="C29" s="89"/>
      <c r="D29" s="1" t="s">
        <v>10</v>
      </c>
      <c r="E29" s="2">
        <v>500</v>
      </c>
      <c r="F29" s="2">
        <v>500</v>
      </c>
      <c r="G29" s="34">
        <f t="shared" si="0"/>
        <v>500</v>
      </c>
      <c r="H29" s="35">
        <f t="shared" si="2"/>
        <v>0</v>
      </c>
      <c r="I29" s="3">
        <f t="shared" si="3"/>
        <v>0</v>
      </c>
      <c r="J29" s="36">
        <f t="shared" si="1"/>
        <v>0</v>
      </c>
      <c r="K29" s="15"/>
    </row>
    <row r="30" spans="1:11" x14ac:dyDescent="0.25">
      <c r="A30" s="13"/>
      <c r="B30" s="10" t="s">
        <v>36</v>
      </c>
      <c r="C30" s="89"/>
      <c r="D30" s="1" t="s">
        <v>5</v>
      </c>
      <c r="E30" s="2">
        <v>3</v>
      </c>
      <c r="F30" s="2">
        <v>5</v>
      </c>
      <c r="G30" s="34">
        <f t="shared" si="0"/>
        <v>4</v>
      </c>
      <c r="H30" s="35">
        <f t="shared" si="2"/>
        <v>0</v>
      </c>
      <c r="I30" s="3">
        <f t="shared" si="3"/>
        <v>0</v>
      </c>
      <c r="J30" s="36">
        <f t="shared" si="1"/>
        <v>0</v>
      </c>
      <c r="K30" s="15"/>
    </row>
    <row r="31" spans="1:11" x14ac:dyDescent="0.25">
      <c r="A31" s="13"/>
      <c r="B31" s="10" t="s">
        <v>38</v>
      </c>
      <c r="C31" s="89"/>
      <c r="D31" s="1" t="s">
        <v>8</v>
      </c>
      <c r="E31" s="2">
        <v>50</v>
      </c>
      <c r="F31" s="2">
        <v>50</v>
      </c>
      <c r="G31" s="34">
        <f t="shared" si="0"/>
        <v>50</v>
      </c>
      <c r="H31" s="35">
        <f t="shared" si="2"/>
        <v>0</v>
      </c>
      <c r="I31" s="3">
        <f t="shared" si="3"/>
        <v>0</v>
      </c>
      <c r="J31" s="36">
        <f t="shared" si="1"/>
        <v>0</v>
      </c>
      <c r="K31" s="15"/>
    </row>
    <row r="32" spans="1:11" ht="15.75" thickBot="1" x14ac:dyDescent="0.3">
      <c r="A32" s="13"/>
      <c r="B32" s="52" t="s">
        <v>144</v>
      </c>
      <c r="C32" s="90"/>
      <c r="D32" s="46" t="s">
        <v>8</v>
      </c>
      <c r="E32" s="40">
        <v>40</v>
      </c>
      <c r="F32" s="40">
        <v>45</v>
      </c>
      <c r="G32" s="41">
        <f t="shared" si="0"/>
        <v>42.5</v>
      </c>
      <c r="H32" s="42">
        <f t="shared" si="2"/>
        <v>0</v>
      </c>
      <c r="I32" s="43">
        <f t="shared" si="3"/>
        <v>0</v>
      </c>
      <c r="J32" s="44">
        <f t="shared" si="1"/>
        <v>0</v>
      </c>
      <c r="K32" s="15"/>
    </row>
    <row r="33" spans="1:11" x14ac:dyDescent="0.25">
      <c r="A33" s="13"/>
      <c r="B33" s="14"/>
      <c r="C33" s="14"/>
      <c r="D33" s="14"/>
      <c r="E33" s="14"/>
      <c r="F33" s="14"/>
      <c r="G33" s="14"/>
      <c r="H33" s="14"/>
      <c r="I33" s="14"/>
      <c r="J33" s="14"/>
      <c r="K33" s="15"/>
    </row>
    <row r="34" spans="1:11" ht="16.5" thickBot="1" x14ac:dyDescent="0.3">
      <c r="A34" s="13"/>
      <c r="B34" s="25" t="s">
        <v>106</v>
      </c>
      <c r="C34" s="14"/>
      <c r="D34" s="14"/>
      <c r="E34" s="14"/>
      <c r="F34" s="14"/>
      <c r="G34" s="14"/>
      <c r="H34" s="14"/>
      <c r="I34" s="14"/>
      <c r="J34" s="14"/>
      <c r="K34" s="15"/>
    </row>
    <row r="35" spans="1:11" x14ac:dyDescent="0.25">
      <c r="A35" s="13"/>
      <c r="B35" s="37" t="s">
        <v>0</v>
      </c>
      <c r="C35" s="38" t="s">
        <v>1</v>
      </c>
      <c r="D35" s="38" t="s">
        <v>2</v>
      </c>
      <c r="E35" s="30" t="s">
        <v>126</v>
      </c>
      <c r="F35" s="30" t="s">
        <v>127</v>
      </c>
      <c r="G35" s="31" t="s">
        <v>128</v>
      </c>
      <c r="H35" s="32" t="s">
        <v>129</v>
      </c>
      <c r="I35" s="30" t="s">
        <v>130</v>
      </c>
      <c r="J35" s="33" t="s">
        <v>131</v>
      </c>
      <c r="K35" s="15"/>
    </row>
    <row r="36" spans="1:11" x14ac:dyDescent="0.25">
      <c r="A36" s="13"/>
      <c r="B36" s="10" t="s">
        <v>113</v>
      </c>
      <c r="C36" s="89"/>
      <c r="D36" s="1" t="s">
        <v>3</v>
      </c>
      <c r="E36" s="2">
        <v>12</v>
      </c>
      <c r="F36" s="47">
        <v>40</v>
      </c>
      <c r="G36" s="34">
        <f t="shared" ref="G36:G51" si="4">(E36+F36)/2</f>
        <v>26</v>
      </c>
      <c r="H36" s="35">
        <f>C36*E36</f>
        <v>0</v>
      </c>
      <c r="I36" s="3">
        <f>C36*F36</f>
        <v>0</v>
      </c>
      <c r="J36" s="36">
        <f t="shared" ref="J36:J51" si="5">C36*G36</f>
        <v>0</v>
      </c>
      <c r="K36" s="15"/>
    </row>
    <row r="37" spans="1:11" x14ac:dyDescent="0.25">
      <c r="A37" s="13"/>
      <c r="B37" s="10" t="s">
        <v>4</v>
      </c>
      <c r="C37" s="89"/>
      <c r="D37" s="1" t="s">
        <v>5</v>
      </c>
      <c r="E37" s="2">
        <v>12</v>
      </c>
      <c r="F37" s="47">
        <v>40</v>
      </c>
      <c r="G37" s="34">
        <f t="shared" si="4"/>
        <v>26</v>
      </c>
      <c r="H37" s="35">
        <f t="shared" ref="H37:H51" si="6">C37*E37</f>
        <v>0</v>
      </c>
      <c r="I37" s="3">
        <f t="shared" ref="I37:I51" si="7">C37*F37</f>
        <v>0</v>
      </c>
      <c r="J37" s="36">
        <f t="shared" si="5"/>
        <v>0</v>
      </c>
      <c r="K37" s="15"/>
    </row>
    <row r="38" spans="1:11" x14ac:dyDescent="0.25">
      <c r="A38" s="13"/>
      <c r="B38" s="10" t="s">
        <v>6</v>
      </c>
      <c r="C38" s="89"/>
      <c r="D38" s="1" t="s">
        <v>5</v>
      </c>
      <c r="E38" s="2">
        <v>14</v>
      </c>
      <c r="F38" s="47">
        <v>40</v>
      </c>
      <c r="G38" s="34">
        <f t="shared" si="4"/>
        <v>27</v>
      </c>
      <c r="H38" s="35">
        <f t="shared" si="6"/>
        <v>0</v>
      </c>
      <c r="I38" s="3">
        <f t="shared" si="7"/>
        <v>0</v>
      </c>
      <c r="J38" s="36">
        <f t="shared" si="5"/>
        <v>0</v>
      </c>
      <c r="K38" s="15"/>
    </row>
    <row r="39" spans="1:11" x14ac:dyDescent="0.25">
      <c r="A39" s="13"/>
      <c r="B39" s="10" t="s">
        <v>7</v>
      </c>
      <c r="C39" s="89"/>
      <c r="D39" s="1" t="s">
        <v>5</v>
      </c>
      <c r="E39" s="2">
        <v>12</v>
      </c>
      <c r="F39" s="47">
        <v>100</v>
      </c>
      <c r="G39" s="34">
        <f t="shared" si="4"/>
        <v>56</v>
      </c>
      <c r="H39" s="35">
        <f t="shared" si="6"/>
        <v>0</v>
      </c>
      <c r="I39" s="3">
        <f t="shared" si="7"/>
        <v>0</v>
      </c>
      <c r="J39" s="36">
        <f t="shared" si="5"/>
        <v>0</v>
      </c>
      <c r="K39" s="15"/>
    </row>
    <row r="40" spans="1:11" x14ac:dyDescent="0.25">
      <c r="A40" s="13"/>
      <c r="B40" s="10" t="s">
        <v>9</v>
      </c>
      <c r="C40" s="89"/>
      <c r="D40" s="1" t="s">
        <v>3</v>
      </c>
      <c r="E40" s="2">
        <v>3</v>
      </c>
      <c r="F40" s="47">
        <v>250</v>
      </c>
      <c r="G40" s="34">
        <f t="shared" si="4"/>
        <v>126.5</v>
      </c>
      <c r="H40" s="35">
        <f t="shared" si="6"/>
        <v>0</v>
      </c>
      <c r="I40" s="3">
        <f t="shared" si="7"/>
        <v>0</v>
      </c>
      <c r="J40" s="36">
        <f t="shared" si="5"/>
        <v>0</v>
      </c>
      <c r="K40" s="15"/>
    </row>
    <row r="41" spans="1:11" x14ac:dyDescent="0.25">
      <c r="A41" s="13"/>
      <c r="B41" s="10" t="s">
        <v>114</v>
      </c>
      <c r="C41" s="89"/>
      <c r="D41" s="1" t="s">
        <v>10</v>
      </c>
      <c r="E41" s="2">
        <v>100</v>
      </c>
      <c r="F41" s="49">
        <v>500</v>
      </c>
      <c r="G41" s="34">
        <f t="shared" si="4"/>
        <v>300</v>
      </c>
      <c r="H41" s="35">
        <f t="shared" si="6"/>
        <v>0</v>
      </c>
      <c r="I41" s="3">
        <f t="shared" si="7"/>
        <v>0</v>
      </c>
      <c r="J41" s="36">
        <f t="shared" si="5"/>
        <v>0</v>
      </c>
      <c r="K41" s="15"/>
    </row>
    <row r="42" spans="1:11" x14ac:dyDescent="0.25">
      <c r="A42" s="13"/>
      <c r="B42" s="10" t="s">
        <v>15</v>
      </c>
      <c r="C42" s="89"/>
      <c r="D42" s="1" t="s">
        <v>10</v>
      </c>
      <c r="E42" s="2">
        <v>300</v>
      </c>
      <c r="F42" s="49">
        <v>750</v>
      </c>
      <c r="G42" s="34">
        <f t="shared" si="4"/>
        <v>525</v>
      </c>
      <c r="H42" s="35">
        <f t="shared" si="6"/>
        <v>0</v>
      </c>
      <c r="I42" s="3">
        <f t="shared" si="7"/>
        <v>0</v>
      </c>
      <c r="J42" s="36">
        <f t="shared" si="5"/>
        <v>0</v>
      </c>
      <c r="K42" s="15"/>
    </row>
    <row r="43" spans="1:11" x14ac:dyDescent="0.25">
      <c r="A43" s="13"/>
      <c r="B43" s="10" t="s">
        <v>16</v>
      </c>
      <c r="C43" s="89"/>
      <c r="D43" s="1" t="s">
        <v>10</v>
      </c>
      <c r="E43" s="2">
        <v>750</v>
      </c>
      <c r="F43" s="49">
        <v>1000</v>
      </c>
      <c r="G43" s="34">
        <f t="shared" si="4"/>
        <v>875</v>
      </c>
      <c r="H43" s="35">
        <f t="shared" si="6"/>
        <v>0</v>
      </c>
      <c r="I43" s="3">
        <f t="shared" si="7"/>
        <v>0</v>
      </c>
      <c r="J43" s="36">
        <f t="shared" si="5"/>
        <v>0</v>
      </c>
      <c r="K43" s="15"/>
    </row>
    <row r="44" spans="1:11" x14ac:dyDescent="0.25">
      <c r="A44" s="13"/>
      <c r="B44" s="10" t="s">
        <v>17</v>
      </c>
      <c r="C44" s="89"/>
      <c r="D44" s="1" t="s">
        <v>10</v>
      </c>
      <c r="E44" s="2">
        <v>900</v>
      </c>
      <c r="F44" s="49">
        <v>1500</v>
      </c>
      <c r="G44" s="34">
        <f t="shared" si="4"/>
        <v>1200</v>
      </c>
      <c r="H44" s="35">
        <f t="shared" si="6"/>
        <v>0</v>
      </c>
      <c r="I44" s="3">
        <f t="shared" si="7"/>
        <v>0</v>
      </c>
      <c r="J44" s="36">
        <f t="shared" si="5"/>
        <v>0</v>
      </c>
      <c r="K44" s="15"/>
    </row>
    <row r="45" spans="1:11" x14ac:dyDescent="0.25">
      <c r="A45" s="13"/>
      <c r="B45" s="10" t="s">
        <v>115</v>
      </c>
      <c r="C45" s="89"/>
      <c r="D45" s="1" t="s">
        <v>10</v>
      </c>
      <c r="E45" s="2">
        <v>1500</v>
      </c>
      <c r="F45" s="50">
        <v>3000</v>
      </c>
      <c r="G45" s="34">
        <f t="shared" si="4"/>
        <v>2250</v>
      </c>
      <c r="H45" s="35">
        <f t="shared" si="6"/>
        <v>0</v>
      </c>
      <c r="I45" s="3">
        <f t="shared" si="7"/>
        <v>0</v>
      </c>
      <c r="J45" s="36">
        <f t="shared" si="5"/>
        <v>0</v>
      </c>
      <c r="K45" s="15"/>
    </row>
    <row r="46" spans="1:11" x14ac:dyDescent="0.25">
      <c r="A46" s="13"/>
      <c r="B46" s="10" t="s">
        <v>116</v>
      </c>
      <c r="C46" s="89"/>
      <c r="D46" s="1" t="s">
        <v>10</v>
      </c>
      <c r="E46" s="2">
        <v>250</v>
      </c>
      <c r="F46" s="50">
        <v>500</v>
      </c>
      <c r="G46" s="34">
        <f t="shared" si="4"/>
        <v>375</v>
      </c>
      <c r="H46" s="35">
        <f t="shared" si="6"/>
        <v>0</v>
      </c>
      <c r="I46" s="3">
        <f t="shared" si="7"/>
        <v>0</v>
      </c>
      <c r="J46" s="36">
        <f t="shared" si="5"/>
        <v>0</v>
      </c>
      <c r="K46" s="15"/>
    </row>
    <row r="47" spans="1:11" x14ac:dyDescent="0.25">
      <c r="A47" s="13"/>
      <c r="B47" s="10" t="s">
        <v>117</v>
      </c>
      <c r="C47" s="89"/>
      <c r="D47" s="1" t="s">
        <v>10</v>
      </c>
      <c r="E47" s="4">
        <v>450</v>
      </c>
      <c r="F47" s="50">
        <v>750</v>
      </c>
      <c r="G47" s="34">
        <f t="shared" si="4"/>
        <v>600</v>
      </c>
      <c r="H47" s="35">
        <f t="shared" si="6"/>
        <v>0</v>
      </c>
      <c r="I47" s="3">
        <f t="shared" si="7"/>
        <v>0</v>
      </c>
      <c r="J47" s="36">
        <f t="shared" si="5"/>
        <v>0</v>
      </c>
      <c r="K47" s="15"/>
    </row>
    <row r="48" spans="1:11" x14ac:dyDescent="0.25">
      <c r="A48" s="13"/>
      <c r="B48" s="10" t="s">
        <v>11</v>
      </c>
      <c r="C48" s="89"/>
      <c r="D48" s="1" t="s">
        <v>8</v>
      </c>
      <c r="E48" s="2">
        <v>60</v>
      </c>
      <c r="F48" s="50">
        <v>500</v>
      </c>
      <c r="G48" s="34">
        <f t="shared" si="4"/>
        <v>280</v>
      </c>
      <c r="H48" s="35">
        <f t="shared" si="6"/>
        <v>0</v>
      </c>
      <c r="I48" s="3">
        <f t="shared" si="7"/>
        <v>0</v>
      </c>
      <c r="J48" s="36">
        <f t="shared" si="5"/>
        <v>0</v>
      </c>
      <c r="K48" s="15"/>
    </row>
    <row r="49" spans="1:11" x14ac:dyDescent="0.25">
      <c r="A49" s="13"/>
      <c r="B49" s="10" t="s">
        <v>12</v>
      </c>
      <c r="C49" s="89"/>
      <c r="D49" s="1" t="s">
        <v>3</v>
      </c>
      <c r="E49" s="2">
        <v>5</v>
      </c>
      <c r="F49" s="49">
        <v>20</v>
      </c>
      <c r="G49" s="34">
        <f t="shared" si="4"/>
        <v>12.5</v>
      </c>
      <c r="H49" s="35">
        <f t="shared" si="6"/>
        <v>0</v>
      </c>
      <c r="I49" s="3">
        <f t="shared" si="7"/>
        <v>0</v>
      </c>
      <c r="J49" s="36">
        <f t="shared" si="5"/>
        <v>0</v>
      </c>
      <c r="K49" s="15"/>
    </row>
    <row r="50" spans="1:11" x14ac:dyDescent="0.25">
      <c r="A50" s="13"/>
      <c r="B50" s="10" t="s">
        <v>13</v>
      </c>
      <c r="C50" s="89"/>
      <c r="D50" s="1" t="s">
        <v>5</v>
      </c>
      <c r="E50" s="2">
        <v>57</v>
      </c>
      <c r="F50" s="50">
        <v>100</v>
      </c>
      <c r="G50" s="34">
        <f t="shared" si="4"/>
        <v>78.5</v>
      </c>
      <c r="H50" s="35">
        <f t="shared" si="6"/>
        <v>0</v>
      </c>
      <c r="I50" s="3">
        <f t="shared" si="7"/>
        <v>0</v>
      </c>
      <c r="J50" s="36">
        <f t="shared" si="5"/>
        <v>0</v>
      </c>
      <c r="K50" s="15"/>
    </row>
    <row r="51" spans="1:11" ht="15.75" thickBot="1" x14ac:dyDescent="0.3">
      <c r="A51" s="13"/>
      <c r="B51" s="52" t="s">
        <v>14</v>
      </c>
      <c r="C51" s="90"/>
      <c r="D51" s="46" t="s">
        <v>5</v>
      </c>
      <c r="E51" s="40">
        <v>82</v>
      </c>
      <c r="F51" s="51">
        <v>100</v>
      </c>
      <c r="G51" s="41">
        <f t="shared" si="4"/>
        <v>91</v>
      </c>
      <c r="H51" s="42">
        <f t="shared" si="6"/>
        <v>0</v>
      </c>
      <c r="I51" s="43">
        <f t="shared" si="7"/>
        <v>0</v>
      </c>
      <c r="J51" s="44">
        <f t="shared" si="5"/>
        <v>0</v>
      </c>
      <c r="K51" s="15"/>
    </row>
    <row r="52" spans="1:11" x14ac:dyDescent="0.25">
      <c r="A52" s="13"/>
      <c r="B52" s="14"/>
      <c r="C52" s="14"/>
      <c r="D52" s="14"/>
      <c r="E52" s="14"/>
      <c r="F52" s="14"/>
      <c r="G52" s="14"/>
      <c r="H52" s="14"/>
      <c r="I52" s="14"/>
      <c r="J52" s="14"/>
      <c r="K52" s="15"/>
    </row>
    <row r="53" spans="1:11" ht="16.5" thickBot="1" x14ac:dyDescent="0.3">
      <c r="A53" s="13"/>
      <c r="B53" s="25" t="s">
        <v>107</v>
      </c>
      <c r="C53" s="14"/>
      <c r="D53" s="14"/>
      <c r="E53" s="14"/>
      <c r="F53" s="14"/>
      <c r="G53" s="14"/>
      <c r="H53" s="14"/>
      <c r="I53" s="14"/>
      <c r="J53" s="14"/>
      <c r="K53" s="15"/>
    </row>
    <row r="54" spans="1:11" x14ac:dyDescent="0.25">
      <c r="A54" s="13"/>
      <c r="B54" s="9" t="s">
        <v>0</v>
      </c>
      <c r="C54" s="5" t="s">
        <v>1</v>
      </c>
      <c r="D54" s="5" t="s">
        <v>2</v>
      </c>
      <c r="E54" s="30" t="s">
        <v>126</v>
      </c>
      <c r="F54" s="30" t="s">
        <v>127</v>
      </c>
      <c r="G54" s="31" t="s">
        <v>128</v>
      </c>
      <c r="H54" s="32" t="s">
        <v>129</v>
      </c>
      <c r="I54" s="30" t="s">
        <v>130</v>
      </c>
      <c r="J54" s="33" t="s">
        <v>131</v>
      </c>
      <c r="K54" s="15"/>
    </row>
    <row r="55" spans="1:11" x14ac:dyDescent="0.25">
      <c r="A55" s="13"/>
      <c r="B55" s="11" t="s">
        <v>43</v>
      </c>
      <c r="C55" s="89"/>
      <c r="D55" s="1" t="s">
        <v>10</v>
      </c>
      <c r="E55" s="2">
        <v>8</v>
      </c>
      <c r="F55" s="47">
        <v>85</v>
      </c>
      <c r="G55" s="34">
        <f t="shared" ref="G55:G63" si="8">(E55+F55)/2</f>
        <v>46.5</v>
      </c>
      <c r="H55" s="35">
        <f>C55*E55</f>
        <v>0</v>
      </c>
      <c r="I55" s="3">
        <f>C55*F55</f>
        <v>0</v>
      </c>
      <c r="J55" s="36">
        <f t="shared" ref="J55:J63" si="9">C55*G55</f>
        <v>0</v>
      </c>
      <c r="K55" s="15"/>
    </row>
    <row r="56" spans="1:11" x14ac:dyDescent="0.25">
      <c r="A56" s="13"/>
      <c r="B56" s="11" t="s">
        <v>44</v>
      </c>
      <c r="C56" s="89"/>
      <c r="D56" s="1" t="s">
        <v>45</v>
      </c>
      <c r="E56" s="2">
        <v>350</v>
      </c>
      <c r="F56" s="47">
        <v>600</v>
      </c>
      <c r="G56" s="34">
        <f t="shared" si="8"/>
        <v>475</v>
      </c>
      <c r="H56" s="35">
        <f t="shared" ref="H56:H63" si="10">C56*E56</f>
        <v>0</v>
      </c>
      <c r="I56" s="3">
        <f t="shared" ref="I56:I63" si="11">C56*F56</f>
        <v>0</v>
      </c>
      <c r="J56" s="36">
        <f t="shared" si="9"/>
        <v>0</v>
      </c>
      <c r="K56" s="15"/>
    </row>
    <row r="57" spans="1:11" x14ac:dyDescent="0.25">
      <c r="A57" s="13"/>
      <c r="B57" s="11" t="s">
        <v>46</v>
      </c>
      <c r="C57" s="89"/>
      <c r="D57" s="1" t="s">
        <v>5</v>
      </c>
      <c r="E57" s="2">
        <v>10</v>
      </c>
      <c r="F57" s="47">
        <v>30</v>
      </c>
      <c r="G57" s="34">
        <f t="shared" si="8"/>
        <v>20</v>
      </c>
      <c r="H57" s="35">
        <f t="shared" si="10"/>
        <v>0</v>
      </c>
      <c r="I57" s="3">
        <f t="shared" si="11"/>
        <v>0</v>
      </c>
      <c r="J57" s="36">
        <f t="shared" si="9"/>
        <v>0</v>
      </c>
      <c r="K57" s="15"/>
    </row>
    <row r="58" spans="1:11" x14ac:dyDescent="0.25">
      <c r="A58" s="13"/>
      <c r="B58" s="11" t="s">
        <v>47</v>
      </c>
      <c r="C58" s="89"/>
      <c r="D58" s="1" t="s">
        <v>3</v>
      </c>
      <c r="E58" s="2">
        <v>35</v>
      </c>
      <c r="F58" s="47">
        <v>100</v>
      </c>
      <c r="G58" s="34">
        <f t="shared" si="8"/>
        <v>67.5</v>
      </c>
      <c r="H58" s="35">
        <f t="shared" si="10"/>
        <v>0</v>
      </c>
      <c r="I58" s="3">
        <f t="shared" si="11"/>
        <v>0</v>
      </c>
      <c r="J58" s="36">
        <f t="shared" si="9"/>
        <v>0</v>
      </c>
      <c r="K58" s="15"/>
    </row>
    <row r="59" spans="1:11" x14ac:dyDescent="0.25">
      <c r="A59" s="13"/>
      <c r="B59" s="11" t="s">
        <v>118</v>
      </c>
      <c r="C59" s="89"/>
      <c r="D59" s="1" t="s">
        <v>45</v>
      </c>
      <c r="E59" s="7">
        <v>70</v>
      </c>
      <c r="F59" s="47">
        <v>200</v>
      </c>
      <c r="G59" s="34">
        <f t="shared" si="8"/>
        <v>135</v>
      </c>
      <c r="H59" s="35">
        <f t="shared" si="10"/>
        <v>0</v>
      </c>
      <c r="I59" s="3">
        <f t="shared" si="11"/>
        <v>0</v>
      </c>
      <c r="J59" s="36">
        <f t="shared" si="9"/>
        <v>0</v>
      </c>
      <c r="K59" s="15"/>
    </row>
    <row r="60" spans="1:11" x14ac:dyDescent="0.25">
      <c r="A60" s="13"/>
      <c r="B60" s="11" t="s">
        <v>48</v>
      </c>
      <c r="C60" s="89"/>
      <c r="D60" s="1" t="s">
        <v>45</v>
      </c>
      <c r="E60" s="2">
        <v>350</v>
      </c>
      <c r="F60" s="47">
        <v>600</v>
      </c>
      <c r="G60" s="34">
        <f t="shared" si="8"/>
        <v>475</v>
      </c>
      <c r="H60" s="35">
        <f t="shared" si="10"/>
        <v>0</v>
      </c>
      <c r="I60" s="3">
        <f t="shared" si="11"/>
        <v>0</v>
      </c>
      <c r="J60" s="36">
        <f t="shared" si="9"/>
        <v>0</v>
      </c>
      <c r="K60" s="15"/>
    </row>
    <row r="61" spans="1:11" x14ac:dyDescent="0.25">
      <c r="A61" s="13"/>
      <c r="B61" s="11" t="s">
        <v>49</v>
      </c>
      <c r="C61" s="89"/>
      <c r="D61" s="1" t="s">
        <v>50</v>
      </c>
      <c r="E61" s="2">
        <v>17.5</v>
      </c>
      <c r="F61" s="47">
        <v>45</v>
      </c>
      <c r="G61" s="34">
        <f t="shared" si="8"/>
        <v>31.25</v>
      </c>
      <c r="H61" s="35">
        <f t="shared" si="10"/>
        <v>0</v>
      </c>
      <c r="I61" s="3">
        <f t="shared" si="11"/>
        <v>0</v>
      </c>
      <c r="J61" s="36">
        <f t="shared" si="9"/>
        <v>0</v>
      </c>
      <c r="K61" s="15"/>
    </row>
    <row r="62" spans="1:11" x14ac:dyDescent="0.25">
      <c r="A62" s="13"/>
      <c r="B62" s="11" t="s">
        <v>51</v>
      </c>
      <c r="C62" s="89"/>
      <c r="D62" s="1" t="s">
        <v>37</v>
      </c>
      <c r="E62" s="2">
        <v>25</v>
      </c>
      <c r="F62" s="47">
        <v>26</v>
      </c>
      <c r="G62" s="34">
        <f t="shared" si="8"/>
        <v>25.5</v>
      </c>
      <c r="H62" s="35">
        <f t="shared" si="10"/>
        <v>0</v>
      </c>
      <c r="I62" s="3">
        <f t="shared" si="11"/>
        <v>0</v>
      </c>
      <c r="J62" s="36">
        <f t="shared" si="9"/>
        <v>0</v>
      </c>
      <c r="K62" s="15"/>
    </row>
    <row r="63" spans="1:11" ht="15.75" thickBot="1" x14ac:dyDescent="0.3">
      <c r="A63" s="13"/>
      <c r="B63" s="11" t="s">
        <v>52</v>
      </c>
      <c r="C63" s="89"/>
      <c r="D63" s="1" t="s">
        <v>45</v>
      </c>
      <c r="E63" s="40">
        <v>4</v>
      </c>
      <c r="F63" s="48">
        <v>15</v>
      </c>
      <c r="G63" s="41">
        <f t="shared" si="8"/>
        <v>9.5</v>
      </c>
      <c r="H63" s="42">
        <f t="shared" si="10"/>
        <v>0</v>
      </c>
      <c r="I63" s="43">
        <f t="shared" si="11"/>
        <v>0</v>
      </c>
      <c r="J63" s="44">
        <f t="shared" si="9"/>
        <v>0</v>
      </c>
      <c r="K63" s="15"/>
    </row>
    <row r="64" spans="1:11" x14ac:dyDescent="0.25">
      <c r="A64" s="13"/>
      <c r="B64" s="14"/>
      <c r="C64" s="14"/>
      <c r="D64" s="14"/>
      <c r="E64" s="14"/>
      <c r="F64" s="14"/>
      <c r="G64" s="14"/>
      <c r="H64" s="14"/>
      <c r="I64" s="14"/>
      <c r="J64" s="14"/>
      <c r="K64" s="15"/>
    </row>
    <row r="65" spans="1:11" ht="21.75" thickBot="1" x14ac:dyDescent="0.4">
      <c r="A65" s="13"/>
      <c r="B65" s="25" t="s">
        <v>108</v>
      </c>
      <c r="C65" s="17"/>
      <c r="D65" s="14"/>
      <c r="E65" s="14"/>
      <c r="F65" s="14"/>
      <c r="G65" s="14"/>
      <c r="H65" s="14"/>
      <c r="I65" s="14"/>
      <c r="J65" s="14"/>
      <c r="K65" s="15"/>
    </row>
    <row r="66" spans="1:11" x14ac:dyDescent="0.25">
      <c r="A66" s="13"/>
      <c r="B66" s="37" t="s">
        <v>0</v>
      </c>
      <c r="C66" s="38" t="s">
        <v>1</v>
      </c>
      <c r="D66" s="38" t="s">
        <v>2</v>
      </c>
      <c r="E66" s="30" t="s">
        <v>126</v>
      </c>
      <c r="F66" s="30" t="s">
        <v>127</v>
      </c>
      <c r="G66" s="31" t="s">
        <v>128</v>
      </c>
      <c r="H66" s="32" t="s">
        <v>129</v>
      </c>
      <c r="I66" s="30" t="s">
        <v>130</v>
      </c>
      <c r="J66" s="33" t="s">
        <v>131</v>
      </c>
      <c r="K66" s="15"/>
    </row>
    <row r="67" spans="1:11" x14ac:dyDescent="0.25">
      <c r="A67" s="13"/>
      <c r="B67" s="11" t="s">
        <v>53</v>
      </c>
      <c r="C67" s="89"/>
      <c r="D67" s="1" t="s">
        <v>8</v>
      </c>
      <c r="E67" s="2">
        <v>15</v>
      </c>
      <c r="F67" s="2">
        <v>25</v>
      </c>
      <c r="G67" s="34">
        <f t="shared" ref="G67:G71" si="12">(E67+F67)/2</f>
        <v>20</v>
      </c>
      <c r="H67" s="35">
        <f>C67*E67</f>
        <v>0</v>
      </c>
      <c r="I67" s="3">
        <f>C67*F67</f>
        <v>0</v>
      </c>
      <c r="J67" s="36">
        <f t="shared" ref="J67:J71" si="13">C67*G67</f>
        <v>0</v>
      </c>
      <c r="K67" s="15"/>
    </row>
    <row r="68" spans="1:11" x14ac:dyDescent="0.25">
      <c r="A68" s="13"/>
      <c r="B68" s="11" t="s">
        <v>54</v>
      </c>
      <c r="C68" s="89"/>
      <c r="D68" s="1" t="s">
        <v>8</v>
      </c>
      <c r="E68" s="2">
        <v>10</v>
      </c>
      <c r="F68" s="2">
        <v>20</v>
      </c>
      <c r="G68" s="34">
        <f t="shared" si="12"/>
        <v>15</v>
      </c>
      <c r="H68" s="35">
        <f t="shared" ref="H68:H71" si="14">C68*E68</f>
        <v>0</v>
      </c>
      <c r="I68" s="3">
        <f t="shared" ref="I68:I71" si="15">C68*F68</f>
        <v>0</v>
      </c>
      <c r="J68" s="36">
        <f t="shared" si="13"/>
        <v>0</v>
      </c>
      <c r="K68" s="15"/>
    </row>
    <row r="69" spans="1:11" x14ac:dyDescent="0.25">
      <c r="A69" s="13"/>
      <c r="B69" s="11" t="s">
        <v>55</v>
      </c>
      <c r="C69" s="89"/>
      <c r="D69" s="1" t="s">
        <v>8</v>
      </c>
      <c r="E69" s="2">
        <v>25</v>
      </c>
      <c r="F69" s="2">
        <v>40</v>
      </c>
      <c r="G69" s="34">
        <f t="shared" si="12"/>
        <v>32.5</v>
      </c>
      <c r="H69" s="35">
        <f t="shared" si="14"/>
        <v>0</v>
      </c>
      <c r="I69" s="3">
        <f t="shared" si="15"/>
        <v>0</v>
      </c>
      <c r="J69" s="36">
        <f t="shared" si="13"/>
        <v>0</v>
      </c>
      <c r="K69" s="15"/>
    </row>
    <row r="70" spans="1:11" x14ac:dyDescent="0.25">
      <c r="A70" s="13"/>
      <c r="B70" s="11" t="s">
        <v>56</v>
      </c>
      <c r="C70" s="89"/>
      <c r="D70" s="1" t="s">
        <v>8</v>
      </c>
      <c r="E70" s="2">
        <v>25</v>
      </c>
      <c r="F70" s="2">
        <v>40</v>
      </c>
      <c r="G70" s="34">
        <f t="shared" si="12"/>
        <v>32.5</v>
      </c>
      <c r="H70" s="35">
        <f t="shared" si="14"/>
        <v>0</v>
      </c>
      <c r="I70" s="3">
        <f t="shared" si="15"/>
        <v>0</v>
      </c>
      <c r="J70" s="36">
        <f t="shared" si="13"/>
        <v>0</v>
      </c>
      <c r="K70" s="15"/>
    </row>
    <row r="71" spans="1:11" x14ac:dyDescent="0.25">
      <c r="A71" s="13"/>
      <c r="B71" s="11" t="s">
        <v>57</v>
      </c>
      <c r="C71" s="89"/>
      <c r="D71" s="1" t="s">
        <v>8</v>
      </c>
      <c r="E71" s="2">
        <v>30</v>
      </c>
      <c r="F71" s="2">
        <v>55</v>
      </c>
      <c r="G71" s="34">
        <f t="shared" si="12"/>
        <v>42.5</v>
      </c>
      <c r="H71" s="35">
        <f t="shared" si="14"/>
        <v>0</v>
      </c>
      <c r="I71" s="3">
        <f t="shared" si="15"/>
        <v>0</v>
      </c>
      <c r="J71" s="36">
        <f t="shared" si="13"/>
        <v>0</v>
      </c>
      <c r="K71" s="15"/>
    </row>
    <row r="72" spans="1:11" x14ac:dyDescent="0.25">
      <c r="A72" s="13"/>
      <c r="B72" s="11" t="s">
        <v>58</v>
      </c>
      <c r="C72" s="89"/>
      <c r="D72" s="1" t="s">
        <v>3</v>
      </c>
      <c r="E72" s="2">
        <v>11</v>
      </c>
      <c r="F72" s="2">
        <v>55</v>
      </c>
      <c r="G72" s="34">
        <f t="shared" ref="G72:G73" si="16">(E72+F72)/2</f>
        <v>33</v>
      </c>
      <c r="H72" s="35">
        <f t="shared" ref="H72:H73" si="17">C72*E72</f>
        <v>0</v>
      </c>
      <c r="I72" s="3">
        <f t="shared" ref="I72:I73" si="18">C72*F72</f>
        <v>0</v>
      </c>
      <c r="J72" s="36">
        <f t="shared" ref="J72:J73" si="19">C72*G72</f>
        <v>0</v>
      </c>
      <c r="K72" s="15"/>
    </row>
    <row r="73" spans="1:11" x14ac:dyDescent="0.25">
      <c r="A73" s="13"/>
      <c r="B73" s="11" t="s">
        <v>141</v>
      </c>
      <c r="C73" s="89"/>
      <c r="D73" s="1" t="s">
        <v>10</v>
      </c>
      <c r="E73" s="2">
        <v>10</v>
      </c>
      <c r="F73" s="2">
        <v>500</v>
      </c>
      <c r="G73" s="34">
        <f t="shared" si="16"/>
        <v>255</v>
      </c>
      <c r="H73" s="35">
        <f t="shared" si="17"/>
        <v>0</v>
      </c>
      <c r="I73" s="3">
        <f t="shared" si="18"/>
        <v>0</v>
      </c>
      <c r="J73" s="36">
        <f t="shared" si="19"/>
        <v>0</v>
      </c>
      <c r="K73" s="15"/>
    </row>
    <row r="74" spans="1:11" x14ac:dyDescent="0.25">
      <c r="A74" s="13"/>
      <c r="B74" s="11" t="s">
        <v>59</v>
      </c>
      <c r="C74" s="89"/>
      <c r="D74" s="1" t="s">
        <v>60</v>
      </c>
      <c r="E74" s="2">
        <v>3000</v>
      </c>
      <c r="F74" s="2">
        <v>8000</v>
      </c>
      <c r="G74" s="34">
        <f t="shared" ref="G74:G76" si="20">(E74+F74)/2</f>
        <v>5500</v>
      </c>
      <c r="H74" s="35">
        <f t="shared" ref="H74:H76" si="21">C74*E74</f>
        <v>0</v>
      </c>
      <c r="I74" s="3">
        <f t="shared" ref="I74:I76" si="22">C74*F74</f>
        <v>0</v>
      </c>
      <c r="J74" s="36">
        <f t="shared" ref="J74:J76" si="23">C74*G74</f>
        <v>0</v>
      </c>
      <c r="K74" s="15"/>
    </row>
    <row r="75" spans="1:11" x14ac:dyDescent="0.25">
      <c r="A75" s="13"/>
      <c r="B75" s="11" t="s">
        <v>61</v>
      </c>
      <c r="C75" s="89"/>
      <c r="D75" s="1" t="s">
        <v>60</v>
      </c>
      <c r="E75" s="2">
        <v>4500</v>
      </c>
      <c r="F75" s="2">
        <v>9000</v>
      </c>
      <c r="G75" s="34">
        <f t="shared" si="20"/>
        <v>6750</v>
      </c>
      <c r="H75" s="35">
        <f t="shared" si="21"/>
        <v>0</v>
      </c>
      <c r="I75" s="3">
        <f t="shared" si="22"/>
        <v>0</v>
      </c>
      <c r="J75" s="36">
        <f t="shared" si="23"/>
        <v>0</v>
      </c>
      <c r="K75" s="15"/>
    </row>
    <row r="76" spans="1:11" ht="15.75" thickBot="1" x14ac:dyDescent="0.3">
      <c r="A76" s="13"/>
      <c r="B76" s="45" t="s">
        <v>62</v>
      </c>
      <c r="C76" s="90"/>
      <c r="D76" s="46" t="s">
        <v>60</v>
      </c>
      <c r="E76" s="40">
        <v>6000</v>
      </c>
      <c r="F76" s="40">
        <v>10000</v>
      </c>
      <c r="G76" s="41">
        <f t="shared" si="20"/>
        <v>8000</v>
      </c>
      <c r="H76" s="42">
        <f t="shared" si="21"/>
        <v>0</v>
      </c>
      <c r="I76" s="43">
        <f t="shared" si="22"/>
        <v>0</v>
      </c>
      <c r="J76" s="44">
        <f t="shared" si="23"/>
        <v>0</v>
      </c>
      <c r="K76" s="15"/>
    </row>
    <row r="77" spans="1:11" x14ac:dyDescent="0.25">
      <c r="A77" s="13"/>
      <c r="B77" s="14"/>
      <c r="C77" s="14"/>
      <c r="D77" s="14"/>
      <c r="E77" s="14"/>
      <c r="F77" s="14"/>
      <c r="G77" s="14"/>
      <c r="H77" s="14"/>
      <c r="I77" s="14"/>
      <c r="J77" s="14"/>
      <c r="K77" s="15"/>
    </row>
    <row r="78" spans="1:11" ht="21.75" thickBot="1" x14ac:dyDescent="0.4">
      <c r="A78" s="13"/>
      <c r="B78" s="25" t="s">
        <v>109</v>
      </c>
      <c r="C78" s="17"/>
      <c r="D78" s="14"/>
      <c r="E78" s="14"/>
      <c r="F78" s="14"/>
      <c r="G78" s="14"/>
      <c r="H78" s="14"/>
      <c r="I78" s="14"/>
      <c r="J78" s="14"/>
      <c r="K78" s="15"/>
    </row>
    <row r="79" spans="1:11" x14ac:dyDescent="0.25">
      <c r="A79" s="13"/>
      <c r="B79" s="37" t="s">
        <v>0</v>
      </c>
      <c r="C79" s="38" t="s">
        <v>1</v>
      </c>
      <c r="D79" s="38" t="s">
        <v>2</v>
      </c>
      <c r="E79" s="30" t="s">
        <v>126</v>
      </c>
      <c r="F79" s="30" t="s">
        <v>127</v>
      </c>
      <c r="G79" s="31" t="s">
        <v>128</v>
      </c>
      <c r="H79" s="32" t="s">
        <v>129</v>
      </c>
      <c r="I79" s="30" t="s">
        <v>130</v>
      </c>
      <c r="J79" s="33" t="s">
        <v>131</v>
      </c>
      <c r="K79" s="15"/>
    </row>
    <row r="80" spans="1:11" x14ac:dyDescent="0.25">
      <c r="A80" s="13"/>
      <c r="B80" s="11" t="s">
        <v>68</v>
      </c>
      <c r="C80" s="89"/>
      <c r="D80" s="1" t="s">
        <v>3</v>
      </c>
      <c r="E80" s="2">
        <v>8</v>
      </c>
      <c r="F80" s="2">
        <v>20</v>
      </c>
      <c r="G80" s="34">
        <f t="shared" ref="G80:G88" si="24">(E80+F80)/2</f>
        <v>14</v>
      </c>
      <c r="H80" s="35">
        <f>C80*E80</f>
        <v>0</v>
      </c>
      <c r="I80" s="3">
        <f>C80*F80</f>
        <v>0</v>
      </c>
      <c r="J80" s="36">
        <f t="shared" ref="J80:J88" si="25">C80*G80</f>
        <v>0</v>
      </c>
      <c r="K80" s="15"/>
    </row>
    <row r="81" spans="1:11" x14ac:dyDescent="0.25">
      <c r="A81" s="13"/>
      <c r="B81" s="11" t="s">
        <v>69</v>
      </c>
      <c r="C81" s="89"/>
      <c r="D81" s="1" t="s">
        <v>3</v>
      </c>
      <c r="E81" s="2">
        <v>10</v>
      </c>
      <c r="F81" s="2">
        <v>25</v>
      </c>
      <c r="G81" s="34">
        <f t="shared" si="24"/>
        <v>17.5</v>
      </c>
      <c r="H81" s="35">
        <f t="shared" ref="H81:H88" si="26">C81*E81</f>
        <v>0</v>
      </c>
      <c r="I81" s="3">
        <f t="shared" ref="I81:I88" si="27">C81*F81</f>
        <v>0</v>
      </c>
      <c r="J81" s="36">
        <f t="shared" si="25"/>
        <v>0</v>
      </c>
      <c r="K81" s="15"/>
    </row>
    <row r="82" spans="1:11" x14ac:dyDescent="0.25">
      <c r="A82" s="13"/>
      <c r="B82" s="11" t="s">
        <v>70</v>
      </c>
      <c r="C82" s="89"/>
      <c r="D82" s="1" t="s">
        <v>3</v>
      </c>
      <c r="E82" s="2">
        <v>13</v>
      </c>
      <c r="F82" s="2">
        <v>30</v>
      </c>
      <c r="G82" s="34">
        <f t="shared" si="24"/>
        <v>21.5</v>
      </c>
      <c r="H82" s="35">
        <f t="shared" si="26"/>
        <v>0</v>
      </c>
      <c r="I82" s="3">
        <f t="shared" si="27"/>
        <v>0</v>
      </c>
      <c r="J82" s="36">
        <f t="shared" si="25"/>
        <v>0</v>
      </c>
      <c r="K82" s="15"/>
    </row>
    <row r="83" spans="1:11" x14ac:dyDescent="0.25">
      <c r="A83" s="13"/>
      <c r="B83" s="11" t="s">
        <v>71</v>
      </c>
      <c r="C83" s="89"/>
      <c r="D83" s="1" t="s">
        <v>3</v>
      </c>
      <c r="E83" s="6">
        <v>15</v>
      </c>
      <c r="F83" s="6">
        <v>40</v>
      </c>
      <c r="G83" s="34">
        <f t="shared" si="24"/>
        <v>27.5</v>
      </c>
      <c r="H83" s="35">
        <f t="shared" si="26"/>
        <v>0</v>
      </c>
      <c r="I83" s="3">
        <f t="shared" si="27"/>
        <v>0</v>
      </c>
      <c r="J83" s="36">
        <f t="shared" si="25"/>
        <v>0</v>
      </c>
      <c r="K83" s="15"/>
    </row>
    <row r="84" spans="1:11" x14ac:dyDescent="0.25">
      <c r="A84" s="13"/>
      <c r="B84" s="11" t="s">
        <v>72</v>
      </c>
      <c r="C84" s="89"/>
      <c r="D84" s="1" t="s">
        <v>3</v>
      </c>
      <c r="E84" s="2">
        <v>20</v>
      </c>
      <c r="F84" s="2">
        <v>50</v>
      </c>
      <c r="G84" s="34">
        <f t="shared" si="24"/>
        <v>35</v>
      </c>
      <c r="H84" s="35">
        <f t="shared" si="26"/>
        <v>0</v>
      </c>
      <c r="I84" s="3">
        <f t="shared" si="27"/>
        <v>0</v>
      </c>
      <c r="J84" s="36">
        <f t="shared" si="25"/>
        <v>0</v>
      </c>
      <c r="K84" s="15"/>
    </row>
    <row r="85" spans="1:11" x14ac:dyDescent="0.25">
      <c r="A85" s="13"/>
      <c r="B85" s="11" t="s">
        <v>63</v>
      </c>
      <c r="C85" s="89"/>
      <c r="D85" s="1" t="s">
        <v>8</v>
      </c>
      <c r="E85" s="2">
        <v>800</v>
      </c>
      <c r="F85" s="2">
        <v>1000</v>
      </c>
      <c r="G85" s="34">
        <f t="shared" si="24"/>
        <v>900</v>
      </c>
      <c r="H85" s="35">
        <f t="shared" si="26"/>
        <v>0</v>
      </c>
      <c r="I85" s="3">
        <f t="shared" si="27"/>
        <v>0</v>
      </c>
      <c r="J85" s="36">
        <f t="shared" si="25"/>
        <v>0</v>
      </c>
      <c r="K85" s="15"/>
    </row>
    <row r="86" spans="1:11" x14ac:dyDescent="0.25">
      <c r="A86" s="13"/>
      <c r="B86" s="11" t="s">
        <v>36</v>
      </c>
      <c r="C86" s="89"/>
      <c r="D86" s="1" t="s">
        <v>5</v>
      </c>
      <c r="E86" s="2">
        <v>3</v>
      </c>
      <c r="F86" s="2">
        <v>5</v>
      </c>
      <c r="G86" s="34">
        <f t="shared" si="24"/>
        <v>4</v>
      </c>
      <c r="H86" s="35">
        <f t="shared" si="26"/>
        <v>0</v>
      </c>
      <c r="I86" s="3">
        <f t="shared" si="27"/>
        <v>0</v>
      </c>
      <c r="J86" s="36">
        <f t="shared" si="25"/>
        <v>0</v>
      </c>
      <c r="K86" s="15"/>
    </row>
    <row r="87" spans="1:11" x14ac:dyDescent="0.25">
      <c r="A87" s="13"/>
      <c r="B87" s="11" t="s">
        <v>64</v>
      </c>
      <c r="C87" s="89"/>
      <c r="D87" s="1" t="s">
        <v>5</v>
      </c>
      <c r="E87" s="2">
        <v>12</v>
      </c>
      <c r="F87" s="2">
        <v>20</v>
      </c>
      <c r="G87" s="34">
        <f t="shared" si="24"/>
        <v>16</v>
      </c>
      <c r="H87" s="35">
        <f t="shared" si="26"/>
        <v>0</v>
      </c>
      <c r="I87" s="3">
        <f t="shared" si="27"/>
        <v>0</v>
      </c>
      <c r="J87" s="36">
        <f t="shared" si="25"/>
        <v>0</v>
      </c>
      <c r="K87" s="15"/>
    </row>
    <row r="88" spans="1:11" x14ac:dyDescent="0.25">
      <c r="A88" s="13"/>
      <c r="B88" s="11" t="s">
        <v>65</v>
      </c>
      <c r="C88" s="89"/>
      <c r="D88" s="1" t="s">
        <v>8</v>
      </c>
      <c r="E88" s="2">
        <v>75</v>
      </c>
      <c r="F88" s="2">
        <v>75</v>
      </c>
      <c r="G88" s="34">
        <f t="shared" si="24"/>
        <v>75</v>
      </c>
      <c r="H88" s="35">
        <f t="shared" si="26"/>
        <v>0</v>
      </c>
      <c r="I88" s="3">
        <f t="shared" si="27"/>
        <v>0</v>
      </c>
      <c r="J88" s="36">
        <f t="shared" si="25"/>
        <v>0</v>
      </c>
      <c r="K88" s="15"/>
    </row>
    <row r="89" spans="1:11" x14ac:dyDescent="0.25">
      <c r="A89" s="13"/>
      <c r="B89" s="65" t="s">
        <v>66</v>
      </c>
      <c r="C89" s="92"/>
      <c r="D89" s="53" t="s">
        <v>5</v>
      </c>
      <c r="E89" s="7">
        <v>115</v>
      </c>
      <c r="F89" s="54">
        <v>135</v>
      </c>
      <c r="G89" s="55">
        <f t="shared" ref="G89:G92" si="28">(E89+F89)/2</f>
        <v>125</v>
      </c>
      <c r="H89" s="56">
        <f t="shared" ref="H89:H92" si="29">C89*E89</f>
        <v>0</v>
      </c>
      <c r="I89" s="57">
        <f t="shared" ref="I89:I92" si="30">C89*F89</f>
        <v>0</v>
      </c>
      <c r="J89" s="58">
        <f t="shared" ref="J89:J92" si="31">C89*G89</f>
        <v>0</v>
      </c>
      <c r="K89" s="15"/>
    </row>
    <row r="90" spans="1:11" x14ac:dyDescent="0.25">
      <c r="A90" s="13"/>
      <c r="B90" s="65" t="s">
        <v>67</v>
      </c>
      <c r="C90" s="92"/>
      <c r="D90" s="53" t="s">
        <v>5</v>
      </c>
      <c r="E90" s="7">
        <v>70</v>
      </c>
      <c r="F90" s="54">
        <v>95</v>
      </c>
      <c r="G90" s="55">
        <f t="shared" si="28"/>
        <v>82.5</v>
      </c>
      <c r="H90" s="56">
        <f t="shared" si="29"/>
        <v>0</v>
      </c>
      <c r="I90" s="57">
        <f t="shared" si="30"/>
        <v>0</v>
      </c>
      <c r="J90" s="58">
        <f t="shared" si="31"/>
        <v>0</v>
      </c>
      <c r="K90" s="15"/>
    </row>
    <row r="91" spans="1:11" x14ac:dyDescent="0.25">
      <c r="A91" s="13"/>
      <c r="B91" s="65" t="s">
        <v>76</v>
      </c>
      <c r="C91" s="92"/>
      <c r="D91" s="53" t="s">
        <v>5</v>
      </c>
      <c r="E91" s="7">
        <v>35</v>
      </c>
      <c r="F91" s="54">
        <v>45</v>
      </c>
      <c r="G91" s="55">
        <f t="shared" si="28"/>
        <v>40</v>
      </c>
      <c r="H91" s="56">
        <f t="shared" si="29"/>
        <v>0</v>
      </c>
      <c r="I91" s="57">
        <f t="shared" si="30"/>
        <v>0</v>
      </c>
      <c r="J91" s="58">
        <f t="shared" si="31"/>
        <v>0</v>
      </c>
      <c r="K91" s="15"/>
    </row>
    <row r="92" spans="1:11" ht="15.75" thickBot="1" x14ac:dyDescent="0.3">
      <c r="A92" s="13"/>
      <c r="B92" s="66" t="s">
        <v>77</v>
      </c>
      <c r="C92" s="91"/>
      <c r="D92" s="59" t="s">
        <v>5</v>
      </c>
      <c r="E92" s="77">
        <v>24</v>
      </c>
      <c r="F92" s="60">
        <v>25</v>
      </c>
      <c r="G92" s="61">
        <f t="shared" si="28"/>
        <v>24.5</v>
      </c>
      <c r="H92" s="62">
        <f t="shared" si="29"/>
        <v>0</v>
      </c>
      <c r="I92" s="63">
        <f t="shared" si="30"/>
        <v>0</v>
      </c>
      <c r="J92" s="64">
        <f t="shared" si="31"/>
        <v>0</v>
      </c>
      <c r="K92" s="15"/>
    </row>
    <row r="93" spans="1:11" x14ac:dyDescent="0.25">
      <c r="A93" s="13"/>
      <c r="B93" s="14"/>
      <c r="C93" s="14"/>
      <c r="D93" s="14"/>
      <c r="E93" s="14"/>
      <c r="F93" s="14"/>
      <c r="G93" s="14"/>
      <c r="H93" s="14"/>
      <c r="I93" s="14"/>
      <c r="J93" s="14"/>
      <c r="K93" s="15"/>
    </row>
    <row r="94" spans="1:11" ht="15.75" thickBot="1" x14ac:dyDescent="0.3">
      <c r="A94" s="13"/>
      <c r="B94" s="14"/>
      <c r="C94" s="14"/>
      <c r="D94" s="14"/>
      <c r="E94" s="14"/>
      <c r="F94" s="14"/>
      <c r="G94" s="14"/>
      <c r="H94" s="14"/>
      <c r="I94" s="14"/>
      <c r="J94" s="14"/>
      <c r="K94" s="15"/>
    </row>
    <row r="95" spans="1:11" ht="16.5" thickBot="1" x14ac:dyDescent="0.3">
      <c r="A95" s="13"/>
      <c r="B95" s="8" t="s">
        <v>135</v>
      </c>
      <c r="C95" s="84">
        <f>SUM(H5:H92)</f>
        <v>0</v>
      </c>
      <c r="D95" s="84"/>
      <c r="E95" s="84"/>
      <c r="F95" s="84"/>
      <c r="G95" s="84"/>
      <c r="H95" s="84"/>
      <c r="I95" s="84"/>
      <c r="J95" s="85"/>
      <c r="K95" s="15"/>
    </row>
    <row r="96" spans="1:11" ht="16.5" thickBot="1" x14ac:dyDescent="0.3">
      <c r="A96" s="13"/>
      <c r="B96" s="8" t="s">
        <v>136</v>
      </c>
      <c r="C96" s="84">
        <f>SUM(I5:I92)</f>
        <v>0</v>
      </c>
      <c r="D96" s="84"/>
      <c r="E96" s="84"/>
      <c r="F96" s="84"/>
      <c r="G96" s="84"/>
      <c r="H96" s="84"/>
      <c r="I96" s="84"/>
      <c r="J96" s="85"/>
      <c r="K96" s="15"/>
    </row>
    <row r="97" spans="1:11" ht="16.5" thickBot="1" x14ac:dyDescent="0.3">
      <c r="A97" s="13"/>
      <c r="B97" s="8" t="s">
        <v>132</v>
      </c>
      <c r="C97" s="84">
        <f>SUM(J5:J92)</f>
        <v>0</v>
      </c>
      <c r="D97" s="84"/>
      <c r="E97" s="84"/>
      <c r="F97" s="84"/>
      <c r="G97" s="84"/>
      <c r="H97" s="84"/>
      <c r="I97" s="84"/>
      <c r="J97" s="85"/>
      <c r="K97" s="15"/>
    </row>
    <row r="98" spans="1:11" x14ac:dyDescent="0.25">
      <c r="A98" s="13"/>
      <c r="B98" s="14"/>
      <c r="C98" s="14"/>
      <c r="D98" s="14"/>
      <c r="E98" s="14"/>
      <c r="F98" s="14"/>
      <c r="G98" s="14"/>
      <c r="H98" s="14"/>
      <c r="I98" s="14"/>
      <c r="J98" s="14"/>
      <c r="K98" s="15"/>
    </row>
    <row r="99" spans="1:11" ht="16.5" thickBot="1" x14ac:dyDescent="0.3">
      <c r="A99" s="13"/>
      <c r="B99" s="26" t="s">
        <v>73</v>
      </c>
      <c r="C99" s="14"/>
      <c r="D99" s="14"/>
      <c r="E99" s="14"/>
      <c r="F99" s="14"/>
      <c r="G99" s="14"/>
      <c r="H99" s="14"/>
      <c r="I99" s="14"/>
      <c r="J99" s="14"/>
      <c r="K99" s="15"/>
    </row>
    <row r="100" spans="1:11" x14ac:dyDescent="0.25">
      <c r="A100" s="13"/>
      <c r="B100" s="37" t="s">
        <v>0</v>
      </c>
      <c r="C100" s="38" t="s">
        <v>1</v>
      </c>
      <c r="D100" s="38" t="s">
        <v>2</v>
      </c>
      <c r="E100" s="30" t="s">
        <v>126</v>
      </c>
      <c r="F100" s="30" t="s">
        <v>127</v>
      </c>
      <c r="G100" s="31" t="s">
        <v>128</v>
      </c>
      <c r="H100" s="32" t="s">
        <v>129</v>
      </c>
      <c r="I100" s="30" t="s">
        <v>130</v>
      </c>
      <c r="J100" s="33" t="s">
        <v>131</v>
      </c>
      <c r="K100" s="15"/>
    </row>
    <row r="101" spans="1:11" x14ac:dyDescent="0.25">
      <c r="A101" s="13"/>
      <c r="B101" s="11" t="s">
        <v>119</v>
      </c>
      <c r="C101" s="89"/>
      <c r="D101" s="1" t="s">
        <v>10</v>
      </c>
      <c r="E101" s="23">
        <v>0.04</v>
      </c>
      <c r="F101" s="23">
        <v>0.06</v>
      </c>
      <c r="G101" s="39">
        <f>(E101+F101)/2</f>
        <v>0.05</v>
      </c>
      <c r="H101" s="35">
        <f>C97*E101</f>
        <v>0</v>
      </c>
      <c r="I101" s="3">
        <f>C97*F101</f>
        <v>0</v>
      </c>
      <c r="J101" s="36">
        <f>C97*G101</f>
        <v>0</v>
      </c>
      <c r="K101" s="15"/>
    </row>
    <row r="102" spans="1:11" x14ac:dyDescent="0.25">
      <c r="A102" s="13"/>
      <c r="B102" s="11" t="s">
        <v>74</v>
      </c>
      <c r="C102" s="89"/>
      <c r="D102" s="1" t="s">
        <v>10</v>
      </c>
      <c r="E102" s="2">
        <v>150</v>
      </c>
      <c r="F102" s="2">
        <v>500</v>
      </c>
      <c r="G102" s="34">
        <f>(E102+F102)/2</f>
        <v>325</v>
      </c>
      <c r="H102" s="35">
        <f>C102*E102</f>
        <v>0</v>
      </c>
      <c r="I102" s="3">
        <f>C102*F102</f>
        <v>0</v>
      </c>
      <c r="J102" s="36">
        <f>C102*G102</f>
        <v>0</v>
      </c>
      <c r="K102" s="15"/>
    </row>
    <row r="103" spans="1:11" ht="15.75" thickBot="1" x14ac:dyDescent="0.3">
      <c r="A103" s="13"/>
      <c r="B103" s="45" t="s">
        <v>75</v>
      </c>
      <c r="C103" s="90"/>
      <c r="D103" s="46" t="s">
        <v>120</v>
      </c>
      <c r="E103" s="40">
        <v>2000</v>
      </c>
      <c r="F103" s="40">
        <v>10000</v>
      </c>
      <c r="G103" s="41">
        <f>(E103+F103)/2</f>
        <v>6000</v>
      </c>
      <c r="H103" s="42">
        <f>C103*E103</f>
        <v>0</v>
      </c>
      <c r="I103" s="43">
        <f>C103*F103</f>
        <v>0</v>
      </c>
      <c r="J103" s="44">
        <f>C103*G103</f>
        <v>0</v>
      </c>
      <c r="K103" s="15"/>
    </row>
    <row r="104" spans="1:11" ht="15.75" thickBot="1" x14ac:dyDescent="0.3">
      <c r="A104" s="13"/>
      <c r="B104" s="14"/>
      <c r="C104" s="14"/>
      <c r="D104" s="14"/>
      <c r="E104" s="14"/>
      <c r="F104" s="14"/>
      <c r="G104" s="14"/>
      <c r="H104" s="14"/>
      <c r="I104" s="14"/>
      <c r="J104" s="14"/>
      <c r="K104" s="15"/>
    </row>
    <row r="105" spans="1:11" ht="16.5" thickBot="1" x14ac:dyDescent="0.3">
      <c r="A105" s="13"/>
      <c r="B105" s="8" t="s">
        <v>137</v>
      </c>
      <c r="C105" s="86">
        <v>0.06</v>
      </c>
      <c r="D105" s="87"/>
      <c r="E105" s="87"/>
      <c r="F105" s="87"/>
      <c r="G105" s="87"/>
      <c r="H105" s="87"/>
      <c r="I105" s="88"/>
      <c r="J105" s="24">
        <f>(C95+H101+H102+H103)*C105</f>
        <v>0</v>
      </c>
      <c r="K105" s="15"/>
    </row>
    <row r="106" spans="1:11" ht="16.5" thickBot="1" x14ac:dyDescent="0.3">
      <c r="A106" s="13"/>
      <c r="B106" s="8" t="s">
        <v>138</v>
      </c>
      <c r="C106" s="86">
        <v>0.06</v>
      </c>
      <c r="D106" s="87"/>
      <c r="E106" s="87"/>
      <c r="F106" s="87"/>
      <c r="G106" s="87"/>
      <c r="H106" s="87"/>
      <c r="I106" s="88"/>
      <c r="J106" s="24">
        <f>(C96+I101+I102+I103)*C106</f>
        <v>0</v>
      </c>
      <c r="K106" s="15"/>
    </row>
    <row r="107" spans="1:11" ht="16.5" thickBot="1" x14ac:dyDescent="0.3">
      <c r="A107" s="13"/>
      <c r="B107" s="8" t="s">
        <v>133</v>
      </c>
      <c r="C107" s="86">
        <v>0.06</v>
      </c>
      <c r="D107" s="87"/>
      <c r="E107" s="87"/>
      <c r="F107" s="87"/>
      <c r="G107" s="87"/>
      <c r="H107" s="87"/>
      <c r="I107" s="88"/>
      <c r="J107" s="24">
        <f>(C97+J101+J102+J103)*C107</f>
        <v>0</v>
      </c>
      <c r="K107" s="15"/>
    </row>
    <row r="108" spans="1:11" x14ac:dyDescent="0.25">
      <c r="A108" s="13"/>
      <c r="B108" s="14"/>
      <c r="C108" s="14"/>
      <c r="D108" s="14"/>
      <c r="E108" s="14"/>
      <c r="F108" s="14"/>
      <c r="G108" s="14"/>
      <c r="H108" s="14"/>
      <c r="I108" s="14"/>
      <c r="J108" s="14"/>
      <c r="K108" s="15"/>
    </row>
    <row r="109" spans="1:11" ht="15.75" thickBot="1" x14ac:dyDescent="0.3">
      <c r="A109" s="13"/>
      <c r="B109" s="14"/>
      <c r="C109" s="14"/>
      <c r="D109" s="14"/>
      <c r="E109" s="14"/>
      <c r="F109" s="14"/>
      <c r="G109" s="14"/>
      <c r="H109" s="14"/>
      <c r="I109" s="14"/>
      <c r="J109" s="14"/>
      <c r="K109" s="15"/>
    </row>
    <row r="110" spans="1:11" ht="16.5" thickBot="1" x14ac:dyDescent="0.3">
      <c r="A110" s="13"/>
      <c r="B110" s="8" t="s">
        <v>139</v>
      </c>
      <c r="C110" s="84">
        <f>C95+H101+H102+H103+J105</f>
        <v>0</v>
      </c>
      <c r="D110" s="84"/>
      <c r="E110" s="84"/>
      <c r="F110" s="84"/>
      <c r="G110" s="84"/>
      <c r="H110" s="84"/>
      <c r="I110" s="84"/>
      <c r="J110" s="85"/>
      <c r="K110" s="15"/>
    </row>
    <row r="111" spans="1:11" ht="16.5" thickBot="1" x14ac:dyDescent="0.3">
      <c r="A111" s="13"/>
      <c r="B111" s="8" t="s">
        <v>140</v>
      </c>
      <c r="C111" s="84">
        <f>C96+I101+I102+I103+J106</f>
        <v>0</v>
      </c>
      <c r="D111" s="84"/>
      <c r="E111" s="84"/>
      <c r="F111" s="84"/>
      <c r="G111" s="84"/>
      <c r="H111" s="84"/>
      <c r="I111" s="84"/>
      <c r="J111" s="85"/>
      <c r="K111" s="15"/>
    </row>
    <row r="112" spans="1:11" ht="16.5" thickBot="1" x14ac:dyDescent="0.3">
      <c r="A112" s="13"/>
      <c r="B112" s="8" t="s">
        <v>134</v>
      </c>
      <c r="C112" s="84">
        <f>C97+J101+J102+J103+J107</f>
        <v>0</v>
      </c>
      <c r="D112" s="84"/>
      <c r="E112" s="84"/>
      <c r="F112" s="84"/>
      <c r="G112" s="84"/>
      <c r="H112" s="84"/>
      <c r="I112" s="84"/>
      <c r="J112" s="85"/>
      <c r="K112" s="15"/>
    </row>
    <row r="113" spans="1:11" x14ac:dyDescent="0.25">
      <c r="A113" s="13"/>
      <c r="B113" s="18"/>
      <c r="C113" s="18"/>
      <c r="D113" s="18"/>
      <c r="E113" s="18"/>
      <c r="F113" s="18"/>
      <c r="G113" s="18"/>
      <c r="H113" s="18"/>
      <c r="I113" s="18"/>
      <c r="J113" s="18"/>
      <c r="K113" s="15"/>
    </row>
    <row r="114" spans="1:11" ht="15.75" thickBot="1" x14ac:dyDescent="0.3">
      <c r="A114" s="29"/>
      <c r="B114" s="27"/>
      <c r="C114" s="19"/>
      <c r="D114" s="19"/>
      <c r="E114" s="19"/>
      <c r="F114" s="19"/>
      <c r="G114" s="20"/>
      <c r="H114" s="20"/>
      <c r="I114" s="20"/>
      <c r="J114" s="21"/>
      <c r="K114" s="16"/>
    </row>
  </sheetData>
  <sheetProtection password="E273" sheet="1" objects="1" scenarios="1" selectLockedCells="1"/>
  <mergeCells count="10">
    <mergeCell ref="B1:J1"/>
    <mergeCell ref="C97:J97"/>
    <mergeCell ref="C112:J112"/>
    <mergeCell ref="C95:J95"/>
    <mergeCell ref="C96:J96"/>
    <mergeCell ref="C105:I105"/>
    <mergeCell ref="C106:I106"/>
    <mergeCell ref="C110:J110"/>
    <mergeCell ref="C111:J111"/>
    <mergeCell ref="C107:I10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33" sqref="B33"/>
    </sheetView>
  </sheetViews>
  <sheetFormatPr defaultRowHeight="15" x14ac:dyDescent="0.25"/>
  <cols>
    <col min="1" max="1" width="24.28515625" customWidth="1"/>
    <col min="2" max="2" width="61.85546875" bestFit="1" customWidth="1"/>
  </cols>
  <sheetData>
    <row r="1" spans="1:3" ht="21" x14ac:dyDescent="0.35">
      <c r="A1" s="67" t="s">
        <v>78</v>
      </c>
      <c r="B1" s="68"/>
      <c r="C1" s="68"/>
    </row>
    <row r="2" spans="1:3" ht="21" x14ac:dyDescent="0.35">
      <c r="A2" s="67"/>
      <c r="B2" s="68"/>
      <c r="C2" s="68"/>
    </row>
    <row r="3" spans="1:3" x14ac:dyDescent="0.25">
      <c r="A3" s="22" t="s">
        <v>90</v>
      </c>
      <c r="B3" s="22" t="s">
        <v>91</v>
      </c>
      <c r="C3" s="68"/>
    </row>
    <row r="4" spans="1:3" x14ac:dyDescent="0.25">
      <c r="A4" s="1" t="s">
        <v>79</v>
      </c>
      <c r="B4" s="1" t="s">
        <v>85</v>
      </c>
      <c r="C4" s="68"/>
    </row>
    <row r="5" spans="1:3" x14ac:dyDescent="0.25">
      <c r="A5" s="1" t="s">
        <v>80</v>
      </c>
      <c r="B5" s="1" t="s">
        <v>86</v>
      </c>
      <c r="C5" s="68"/>
    </row>
    <row r="6" spans="1:3" x14ac:dyDescent="0.25">
      <c r="A6" s="1" t="s">
        <v>24</v>
      </c>
      <c r="B6" s="1" t="s">
        <v>87</v>
      </c>
      <c r="C6" s="68"/>
    </row>
    <row r="7" spans="1:3" x14ac:dyDescent="0.25">
      <c r="A7" s="1" t="s">
        <v>81</v>
      </c>
      <c r="B7" s="1" t="s">
        <v>88</v>
      </c>
      <c r="C7" s="68"/>
    </row>
    <row r="8" spans="1:3" x14ac:dyDescent="0.25">
      <c r="A8" s="1" t="s">
        <v>82</v>
      </c>
      <c r="B8" s="1" t="s">
        <v>89</v>
      </c>
      <c r="C8" s="68"/>
    </row>
    <row r="9" spans="1:3" x14ac:dyDescent="0.25">
      <c r="A9" s="1" t="s">
        <v>92</v>
      </c>
      <c r="B9" s="1" t="s">
        <v>103</v>
      </c>
      <c r="C9" s="68"/>
    </row>
    <row r="10" spans="1:3" x14ac:dyDescent="0.25">
      <c r="A10" s="1" t="s">
        <v>93</v>
      </c>
      <c r="B10" s="1" t="s">
        <v>102</v>
      </c>
      <c r="C10" s="68"/>
    </row>
    <row r="11" spans="1:3" x14ac:dyDescent="0.25">
      <c r="A11" s="1" t="s">
        <v>94</v>
      </c>
      <c r="B11" s="1" t="s">
        <v>99</v>
      </c>
      <c r="C11" s="68"/>
    </row>
    <row r="12" spans="1:3" x14ac:dyDescent="0.25">
      <c r="A12" s="1" t="s">
        <v>95</v>
      </c>
      <c r="B12" s="1" t="s">
        <v>100</v>
      </c>
      <c r="C12" s="68"/>
    </row>
    <row r="13" spans="1:3" x14ac:dyDescent="0.25">
      <c r="A13" s="1" t="s">
        <v>96</v>
      </c>
      <c r="B13" s="1" t="s">
        <v>101</v>
      </c>
      <c r="C13" s="68"/>
    </row>
    <row r="14" spans="1:3" x14ac:dyDescent="0.25">
      <c r="A14" s="1" t="s">
        <v>97</v>
      </c>
      <c r="B14" s="1" t="s">
        <v>98</v>
      </c>
      <c r="C14" s="68"/>
    </row>
    <row r="15" spans="1:3" x14ac:dyDescent="0.25">
      <c r="A15" s="68"/>
      <c r="B15" s="68"/>
      <c r="C15" s="6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Instructions for Use</vt:lpstr>
      <vt:lpstr> Permeable Pavers Info</vt:lpstr>
      <vt:lpstr>Cost Calc</vt:lpstr>
      <vt:lpstr>Glossary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2019-09-23T15:58:09Z</dcterms:modified>
</cp:coreProperties>
</file>